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theme/themeOverride6.xml" ContentType="application/vnd.openxmlformats-officedocument.themeOverride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theme/themeOverride7.xml" ContentType="application/vnd.openxmlformats-officedocument.themeOverride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ARYSA0\Desktop\Gpe suivi CAMA\"/>
    </mc:Choice>
  </mc:AlternateContent>
  <bookViews>
    <workbookView xWindow="240" yWindow="150" windowWidth="6915" windowHeight="6990" tabRatio="893" firstSheet="7" activeTab="8"/>
  </bookViews>
  <sheets>
    <sheet name="Explicatif" sheetId="33" r:id="rId1"/>
    <sheet name="Récapitulatif" sheetId="1" r:id="rId2"/>
    <sheet name="Données de suivis" sheetId="3" r:id="rId3"/>
    <sheet name="Profils en travers Graphique Ei" sheetId="6" r:id="rId4"/>
    <sheet name="Profils en travers Graphiqu N1" sheetId="35" r:id="rId5"/>
    <sheet name="Profils en travers Graphiqu N2" sheetId="36" r:id="rId6"/>
    <sheet name="Profils en travers Graphiqu N3" sheetId="38" r:id="rId7"/>
    <sheet name="Bande riveraine récap" sheetId="14" r:id="rId8"/>
    <sheet name="Profil long Graphique Ei" sheetId="22" r:id="rId9"/>
    <sheet name="Profil long Graphique N1" sheetId="39" r:id="rId10"/>
    <sheet name="Profil long Graphique N2" sheetId="40" r:id="rId11"/>
    <sheet name="Profil long Graphique N3" sheetId="41" r:id="rId12"/>
    <sheet name="Wolman Graphique Ei" sheetId="17" r:id="rId13"/>
    <sheet name="Wolman Graphique N1" sheetId="42" r:id="rId14"/>
    <sheet name="Wolman Graphique N2" sheetId="43" r:id="rId15"/>
    <sheet name="Wolman Graphique N3" sheetId="44" r:id="rId16"/>
    <sheet name="Profils en travers terrain" sheetId="25" r:id="rId17"/>
    <sheet name="Bande riveraine terrain" sheetId="24" r:id="rId18"/>
    <sheet name="Profil en long Fiche terrain" sheetId="15" r:id="rId19"/>
    <sheet name="Carto + granulo + colm faciès " sheetId="34" r:id="rId20"/>
    <sheet name="Wolman terrain" sheetId="26" r:id="rId21"/>
    <sheet name="NE PAS SUPPRIMER" sheetId="23" r:id="rId22"/>
  </sheets>
  <externalReferences>
    <externalReference r:id="rId23"/>
  </externalReferences>
  <definedNames>
    <definedName name="Case_à_cocher">[1]Listes!$E$4:$E$5</definedName>
    <definedName name="causes_de_report">[1]Listes!$B$4:$B$10</definedName>
    <definedName name="departements">[1]Listes!$A$4:$A$104</definedName>
    <definedName name="objectifs">[1]Listes!$C$4:$C$15</definedName>
    <definedName name="Oui_Non">Récapitulatif!$B$18</definedName>
    <definedName name="_xlnm.Print_Area" localSheetId="7">'Bande riveraine récap'!$A$1:$S$32</definedName>
    <definedName name="_xlnm.Print_Area" localSheetId="17">'Bande riveraine terrain'!$A$1:$H$74</definedName>
    <definedName name="_xlnm.Print_Area" localSheetId="19">'Carto + granulo + colm faciès '!$A$1:$M$19</definedName>
    <definedName name="_xlnm.Print_Area" localSheetId="2">'Données de suivis'!$A$1:$AB$142</definedName>
    <definedName name="_xlnm.Print_Area" localSheetId="0">Explicatif!$A$1:$L$26</definedName>
    <definedName name="_xlnm.Print_Area" localSheetId="18">'Profil en long Fiche terrain'!$A$1:$I$53</definedName>
    <definedName name="_xlnm.Print_Area" localSheetId="16">'Profils en travers terrain'!$A$2:$K$55</definedName>
    <definedName name="_xlnm.Print_Area" localSheetId="20">'Wolman terrain'!$A$1:$T$27</definedName>
  </definedNames>
  <calcPr calcId="152511"/>
</workbook>
</file>

<file path=xl/calcChain.xml><?xml version="1.0" encoding="utf-8"?>
<calcChain xmlns="http://schemas.openxmlformats.org/spreadsheetml/2006/main">
  <c r="B106" i="44" l="1"/>
  <c r="C105" i="44"/>
  <c r="C104" i="44"/>
  <c r="C103" i="44"/>
  <c r="C102" i="44"/>
  <c r="C101" i="44"/>
  <c r="C100" i="44"/>
  <c r="C99" i="44"/>
  <c r="C98" i="44"/>
  <c r="C97" i="44"/>
  <c r="C96" i="44"/>
  <c r="C95" i="44"/>
  <c r="C94" i="44"/>
  <c r="C93" i="44"/>
  <c r="C92" i="44"/>
  <c r="C91" i="44"/>
  <c r="C90" i="44"/>
  <c r="C89" i="44"/>
  <c r="C88" i="44"/>
  <c r="C87" i="44"/>
  <c r="C86" i="44"/>
  <c r="C85" i="44"/>
  <c r="C84" i="44"/>
  <c r="C83" i="44"/>
  <c r="C82" i="44"/>
  <c r="C81" i="44"/>
  <c r="C80" i="44"/>
  <c r="C79" i="44"/>
  <c r="C78" i="44"/>
  <c r="C77" i="44"/>
  <c r="C76" i="44"/>
  <c r="C75" i="44"/>
  <c r="C74" i="44"/>
  <c r="C73" i="44"/>
  <c r="C72" i="44"/>
  <c r="C71" i="44"/>
  <c r="C70" i="44"/>
  <c r="C69" i="44"/>
  <c r="C68" i="44"/>
  <c r="C67" i="44"/>
  <c r="C66" i="44"/>
  <c r="C65" i="44"/>
  <c r="C64" i="44"/>
  <c r="C63" i="44"/>
  <c r="C62" i="44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H9" i="44"/>
  <c r="C9" i="44"/>
  <c r="H8" i="44"/>
  <c r="C8" i="44"/>
  <c r="H7" i="44"/>
  <c r="H10" i="44" s="1"/>
  <c r="C7" i="44"/>
  <c r="C6" i="44"/>
  <c r="B106" i="43"/>
  <c r="H8" i="43" s="1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65" i="43"/>
  <c r="C64" i="43"/>
  <c r="C63" i="43"/>
  <c r="C62" i="43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9" i="43"/>
  <c r="C8" i="43"/>
  <c r="C7" i="43"/>
  <c r="C6" i="43"/>
  <c r="B106" i="42"/>
  <c r="H8" i="42" s="1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C6" i="42"/>
  <c r="H53" i="41"/>
  <c r="F53" i="41"/>
  <c r="I53" i="41" s="1"/>
  <c r="D53" i="41"/>
  <c r="H52" i="41"/>
  <c r="F52" i="41"/>
  <c r="I52" i="41" s="1"/>
  <c r="D52" i="41"/>
  <c r="H51" i="41"/>
  <c r="F51" i="41"/>
  <c r="I51" i="41" s="1"/>
  <c r="D51" i="41"/>
  <c r="H50" i="41"/>
  <c r="F50" i="41"/>
  <c r="I50" i="41" s="1"/>
  <c r="D50" i="41"/>
  <c r="H49" i="41"/>
  <c r="F49" i="41"/>
  <c r="I49" i="41" s="1"/>
  <c r="D49" i="41"/>
  <c r="H48" i="41"/>
  <c r="F48" i="41"/>
  <c r="I48" i="41" s="1"/>
  <c r="D48" i="41"/>
  <c r="H47" i="41"/>
  <c r="F47" i="41"/>
  <c r="I47" i="41" s="1"/>
  <c r="D47" i="41"/>
  <c r="H46" i="41"/>
  <c r="F46" i="41"/>
  <c r="I46" i="41" s="1"/>
  <c r="D46" i="41"/>
  <c r="H45" i="41"/>
  <c r="F45" i="41"/>
  <c r="I45" i="41" s="1"/>
  <c r="D45" i="41"/>
  <c r="H44" i="41"/>
  <c r="F44" i="41"/>
  <c r="I44" i="41" s="1"/>
  <c r="D44" i="41"/>
  <c r="H43" i="41"/>
  <c r="F43" i="41"/>
  <c r="I43" i="41" s="1"/>
  <c r="D43" i="41"/>
  <c r="H42" i="41"/>
  <c r="F42" i="41"/>
  <c r="I42" i="41" s="1"/>
  <c r="D42" i="41"/>
  <c r="H41" i="41"/>
  <c r="F41" i="41"/>
  <c r="I41" i="41" s="1"/>
  <c r="D41" i="41"/>
  <c r="H40" i="41"/>
  <c r="F40" i="41"/>
  <c r="I40" i="41" s="1"/>
  <c r="D40" i="41"/>
  <c r="H39" i="41"/>
  <c r="F39" i="41"/>
  <c r="I39" i="41" s="1"/>
  <c r="D39" i="41"/>
  <c r="H38" i="41"/>
  <c r="F38" i="41"/>
  <c r="I38" i="41" s="1"/>
  <c r="D38" i="41"/>
  <c r="H37" i="41"/>
  <c r="F37" i="41"/>
  <c r="I37" i="41" s="1"/>
  <c r="D37" i="41"/>
  <c r="H36" i="41"/>
  <c r="F36" i="41"/>
  <c r="I36" i="41" s="1"/>
  <c r="D36" i="41"/>
  <c r="H35" i="41"/>
  <c r="F35" i="41"/>
  <c r="I35" i="41" s="1"/>
  <c r="D35" i="41"/>
  <c r="H34" i="41"/>
  <c r="F34" i="41"/>
  <c r="I34" i="41" s="1"/>
  <c r="D34" i="41"/>
  <c r="H33" i="41"/>
  <c r="F33" i="41"/>
  <c r="I33" i="41" s="1"/>
  <c r="D33" i="41"/>
  <c r="H32" i="41"/>
  <c r="F32" i="41"/>
  <c r="I32" i="41" s="1"/>
  <c r="D32" i="41"/>
  <c r="H31" i="41"/>
  <c r="F31" i="41"/>
  <c r="I31" i="41" s="1"/>
  <c r="D31" i="41"/>
  <c r="H30" i="41"/>
  <c r="F30" i="41"/>
  <c r="I30" i="41" s="1"/>
  <c r="D30" i="41"/>
  <c r="H29" i="41"/>
  <c r="F29" i="41"/>
  <c r="I29" i="41" s="1"/>
  <c r="D29" i="41"/>
  <c r="H28" i="41"/>
  <c r="F28" i="41"/>
  <c r="I28" i="41" s="1"/>
  <c r="D28" i="41"/>
  <c r="H27" i="41"/>
  <c r="F27" i="41"/>
  <c r="I27" i="41" s="1"/>
  <c r="D27" i="41"/>
  <c r="H26" i="41"/>
  <c r="F26" i="41"/>
  <c r="I26" i="41" s="1"/>
  <c r="D26" i="41"/>
  <c r="H25" i="41"/>
  <c r="F25" i="41"/>
  <c r="I25" i="41" s="1"/>
  <c r="D25" i="41"/>
  <c r="H24" i="41"/>
  <c r="F24" i="41"/>
  <c r="I24" i="41" s="1"/>
  <c r="D24" i="41"/>
  <c r="H23" i="41"/>
  <c r="F23" i="41"/>
  <c r="I23" i="41" s="1"/>
  <c r="D23" i="41"/>
  <c r="H22" i="41"/>
  <c r="F22" i="41"/>
  <c r="I22" i="41" s="1"/>
  <c r="D22" i="41"/>
  <c r="H21" i="41"/>
  <c r="F21" i="41"/>
  <c r="I21" i="41" s="1"/>
  <c r="D21" i="41"/>
  <c r="H20" i="41"/>
  <c r="F20" i="41"/>
  <c r="I20" i="41" s="1"/>
  <c r="D20" i="41"/>
  <c r="H19" i="41"/>
  <c r="F19" i="41"/>
  <c r="I19" i="41" s="1"/>
  <c r="D19" i="41"/>
  <c r="H18" i="41"/>
  <c r="F18" i="41"/>
  <c r="I18" i="41" s="1"/>
  <c r="D18" i="41"/>
  <c r="H17" i="41"/>
  <c r="F17" i="41"/>
  <c r="I17" i="41" s="1"/>
  <c r="D17" i="41"/>
  <c r="H16" i="41"/>
  <c r="F16" i="41"/>
  <c r="I16" i="41" s="1"/>
  <c r="D16" i="41"/>
  <c r="H15" i="41"/>
  <c r="F15" i="41"/>
  <c r="I15" i="41" s="1"/>
  <c r="D15" i="41"/>
  <c r="H14" i="41"/>
  <c r="F14" i="41"/>
  <c r="I14" i="41" s="1"/>
  <c r="D14" i="41"/>
  <c r="H13" i="41"/>
  <c r="F13" i="41"/>
  <c r="I13" i="41" s="1"/>
  <c r="D13" i="41"/>
  <c r="H12" i="41"/>
  <c r="F12" i="41"/>
  <c r="I12" i="41" s="1"/>
  <c r="D12" i="41"/>
  <c r="H11" i="41"/>
  <c r="F11" i="41"/>
  <c r="I11" i="41" s="1"/>
  <c r="D11" i="41"/>
  <c r="H10" i="41"/>
  <c r="F10" i="41"/>
  <c r="I10" i="41" s="1"/>
  <c r="D10" i="41"/>
  <c r="H9" i="41"/>
  <c r="F9" i="41"/>
  <c r="I9" i="41" s="1"/>
  <c r="D9" i="41"/>
  <c r="H8" i="41"/>
  <c r="F8" i="41"/>
  <c r="I8" i="41" s="1"/>
  <c r="D8" i="41"/>
  <c r="H7" i="41"/>
  <c r="F7" i="41"/>
  <c r="I7" i="41" s="1"/>
  <c r="D7" i="41"/>
  <c r="H6" i="41"/>
  <c r="F6" i="41"/>
  <c r="I6" i="41" s="1"/>
  <c r="D6" i="41"/>
  <c r="H5" i="41"/>
  <c r="F5" i="41"/>
  <c r="I5" i="41" s="1"/>
  <c r="D5" i="41"/>
  <c r="H4" i="41"/>
  <c r="F4" i="41"/>
  <c r="D4" i="41"/>
  <c r="H53" i="40"/>
  <c r="F53" i="40"/>
  <c r="I53" i="40" s="1"/>
  <c r="D53" i="40"/>
  <c r="H52" i="40"/>
  <c r="F52" i="40"/>
  <c r="I52" i="40" s="1"/>
  <c r="D52" i="40"/>
  <c r="H51" i="40"/>
  <c r="F51" i="40"/>
  <c r="I51" i="40" s="1"/>
  <c r="D51" i="40"/>
  <c r="H50" i="40"/>
  <c r="F50" i="40"/>
  <c r="I50" i="40" s="1"/>
  <c r="D50" i="40"/>
  <c r="H49" i="40"/>
  <c r="F49" i="40"/>
  <c r="I49" i="40" s="1"/>
  <c r="D49" i="40"/>
  <c r="H48" i="40"/>
  <c r="F48" i="40"/>
  <c r="I48" i="40" s="1"/>
  <c r="D48" i="40"/>
  <c r="H47" i="40"/>
  <c r="F47" i="40"/>
  <c r="I47" i="40" s="1"/>
  <c r="D47" i="40"/>
  <c r="H46" i="40"/>
  <c r="F46" i="40"/>
  <c r="I46" i="40" s="1"/>
  <c r="D46" i="40"/>
  <c r="H45" i="40"/>
  <c r="F45" i="40"/>
  <c r="I45" i="40" s="1"/>
  <c r="D45" i="40"/>
  <c r="H44" i="40"/>
  <c r="F44" i="40"/>
  <c r="I44" i="40" s="1"/>
  <c r="D44" i="40"/>
  <c r="H43" i="40"/>
  <c r="F43" i="40"/>
  <c r="I43" i="40" s="1"/>
  <c r="D43" i="40"/>
  <c r="H42" i="40"/>
  <c r="F42" i="40"/>
  <c r="I42" i="40" s="1"/>
  <c r="D42" i="40"/>
  <c r="H41" i="40"/>
  <c r="F41" i="40"/>
  <c r="I41" i="40" s="1"/>
  <c r="D41" i="40"/>
  <c r="H40" i="40"/>
  <c r="F40" i="40"/>
  <c r="I40" i="40" s="1"/>
  <c r="D40" i="40"/>
  <c r="H39" i="40"/>
  <c r="F39" i="40"/>
  <c r="I39" i="40" s="1"/>
  <c r="D39" i="40"/>
  <c r="H38" i="40"/>
  <c r="F38" i="40"/>
  <c r="I38" i="40" s="1"/>
  <c r="D38" i="40"/>
  <c r="H37" i="40"/>
  <c r="F37" i="40"/>
  <c r="I37" i="40" s="1"/>
  <c r="D37" i="40"/>
  <c r="H36" i="40"/>
  <c r="F36" i="40"/>
  <c r="I36" i="40" s="1"/>
  <c r="D36" i="40"/>
  <c r="H35" i="40"/>
  <c r="F35" i="40"/>
  <c r="I35" i="40" s="1"/>
  <c r="D35" i="40"/>
  <c r="H34" i="40"/>
  <c r="F34" i="40"/>
  <c r="I34" i="40" s="1"/>
  <c r="D34" i="40"/>
  <c r="H33" i="40"/>
  <c r="F33" i="40"/>
  <c r="I33" i="40" s="1"/>
  <c r="D33" i="40"/>
  <c r="H32" i="40"/>
  <c r="F32" i="40"/>
  <c r="I32" i="40" s="1"/>
  <c r="D32" i="40"/>
  <c r="H31" i="40"/>
  <c r="F31" i="40"/>
  <c r="I31" i="40" s="1"/>
  <c r="D31" i="40"/>
  <c r="H30" i="40"/>
  <c r="F30" i="40"/>
  <c r="I30" i="40" s="1"/>
  <c r="D30" i="40"/>
  <c r="H29" i="40"/>
  <c r="F29" i="40"/>
  <c r="I29" i="40" s="1"/>
  <c r="D29" i="40"/>
  <c r="H28" i="40"/>
  <c r="F28" i="40"/>
  <c r="I28" i="40" s="1"/>
  <c r="D28" i="40"/>
  <c r="H27" i="40"/>
  <c r="F27" i="40"/>
  <c r="I27" i="40" s="1"/>
  <c r="D27" i="40"/>
  <c r="H26" i="40"/>
  <c r="F26" i="40"/>
  <c r="I26" i="40" s="1"/>
  <c r="D26" i="40"/>
  <c r="H25" i="40"/>
  <c r="F25" i="40"/>
  <c r="I25" i="40" s="1"/>
  <c r="D25" i="40"/>
  <c r="H24" i="40"/>
  <c r="F24" i="40"/>
  <c r="I24" i="40" s="1"/>
  <c r="D24" i="40"/>
  <c r="H23" i="40"/>
  <c r="F23" i="40"/>
  <c r="I23" i="40" s="1"/>
  <c r="D23" i="40"/>
  <c r="H22" i="40"/>
  <c r="F22" i="40"/>
  <c r="I22" i="40" s="1"/>
  <c r="D22" i="40"/>
  <c r="H21" i="40"/>
  <c r="F21" i="40"/>
  <c r="I21" i="40" s="1"/>
  <c r="D21" i="40"/>
  <c r="H20" i="40"/>
  <c r="F20" i="40"/>
  <c r="I20" i="40" s="1"/>
  <c r="D20" i="40"/>
  <c r="H19" i="40"/>
  <c r="F19" i="40"/>
  <c r="I19" i="40" s="1"/>
  <c r="D19" i="40"/>
  <c r="H18" i="40"/>
  <c r="F18" i="40"/>
  <c r="I18" i="40" s="1"/>
  <c r="D18" i="40"/>
  <c r="H17" i="40"/>
  <c r="F17" i="40"/>
  <c r="I17" i="40" s="1"/>
  <c r="D17" i="40"/>
  <c r="H16" i="40"/>
  <c r="F16" i="40"/>
  <c r="I16" i="40" s="1"/>
  <c r="D16" i="40"/>
  <c r="H15" i="40"/>
  <c r="F15" i="40"/>
  <c r="I15" i="40" s="1"/>
  <c r="D15" i="40"/>
  <c r="H14" i="40"/>
  <c r="F14" i="40"/>
  <c r="I14" i="40" s="1"/>
  <c r="D14" i="40"/>
  <c r="H13" i="40"/>
  <c r="F13" i="40"/>
  <c r="I13" i="40" s="1"/>
  <c r="D13" i="40"/>
  <c r="H12" i="40"/>
  <c r="F12" i="40"/>
  <c r="I12" i="40" s="1"/>
  <c r="D12" i="40"/>
  <c r="H11" i="40"/>
  <c r="F11" i="40"/>
  <c r="I11" i="40" s="1"/>
  <c r="D11" i="40"/>
  <c r="H10" i="40"/>
  <c r="F10" i="40"/>
  <c r="I10" i="40" s="1"/>
  <c r="D10" i="40"/>
  <c r="H9" i="40"/>
  <c r="F9" i="40"/>
  <c r="I9" i="40" s="1"/>
  <c r="D9" i="40"/>
  <c r="H8" i="40"/>
  <c r="F8" i="40"/>
  <c r="I8" i="40" s="1"/>
  <c r="D8" i="40"/>
  <c r="H7" i="40"/>
  <c r="F7" i="40"/>
  <c r="I7" i="40" s="1"/>
  <c r="D7" i="40"/>
  <c r="H6" i="40"/>
  <c r="F6" i="40"/>
  <c r="I6" i="40" s="1"/>
  <c r="D6" i="40"/>
  <c r="H5" i="40"/>
  <c r="F5" i="40"/>
  <c r="I5" i="40" s="1"/>
  <c r="D5" i="40"/>
  <c r="H4" i="40"/>
  <c r="F4" i="40"/>
  <c r="D4" i="40"/>
  <c r="I53" i="39"/>
  <c r="H53" i="39"/>
  <c r="F53" i="39"/>
  <c r="D53" i="39"/>
  <c r="I52" i="39"/>
  <c r="H52" i="39"/>
  <c r="F52" i="39"/>
  <c r="D52" i="39"/>
  <c r="I51" i="39"/>
  <c r="H51" i="39"/>
  <c r="F51" i="39"/>
  <c r="D51" i="39"/>
  <c r="I50" i="39"/>
  <c r="H50" i="39"/>
  <c r="F50" i="39"/>
  <c r="D50" i="39"/>
  <c r="I49" i="39"/>
  <c r="H49" i="39"/>
  <c r="F49" i="39"/>
  <c r="D49" i="39"/>
  <c r="I48" i="39"/>
  <c r="H48" i="39"/>
  <c r="F48" i="39"/>
  <c r="D48" i="39"/>
  <c r="I47" i="39"/>
  <c r="H47" i="39"/>
  <c r="F47" i="39"/>
  <c r="D47" i="39"/>
  <c r="I46" i="39"/>
  <c r="H46" i="39"/>
  <c r="F46" i="39"/>
  <c r="D46" i="39"/>
  <c r="I45" i="39"/>
  <c r="H45" i="39"/>
  <c r="F45" i="39"/>
  <c r="D45" i="39"/>
  <c r="I44" i="39"/>
  <c r="H44" i="39"/>
  <c r="F44" i="39"/>
  <c r="D44" i="39"/>
  <c r="I43" i="39"/>
  <c r="H43" i="39"/>
  <c r="F43" i="39"/>
  <c r="D43" i="39"/>
  <c r="I42" i="39"/>
  <c r="H42" i="39"/>
  <c r="F42" i="39"/>
  <c r="D42" i="39"/>
  <c r="I41" i="39"/>
  <c r="H41" i="39"/>
  <c r="F41" i="39"/>
  <c r="D41" i="39"/>
  <c r="I40" i="39"/>
  <c r="H40" i="39"/>
  <c r="F40" i="39"/>
  <c r="D40" i="39"/>
  <c r="I39" i="39"/>
  <c r="H39" i="39"/>
  <c r="F39" i="39"/>
  <c r="D39" i="39"/>
  <c r="I38" i="39"/>
  <c r="H38" i="39"/>
  <c r="F38" i="39"/>
  <c r="D38" i="39"/>
  <c r="I37" i="39"/>
  <c r="H37" i="39"/>
  <c r="F37" i="39"/>
  <c r="D37" i="39"/>
  <c r="I36" i="39"/>
  <c r="H36" i="39"/>
  <c r="F36" i="39"/>
  <c r="D36" i="39"/>
  <c r="I35" i="39"/>
  <c r="H35" i="39"/>
  <c r="F35" i="39"/>
  <c r="D35" i="39"/>
  <c r="I34" i="39"/>
  <c r="H34" i="39"/>
  <c r="F34" i="39"/>
  <c r="D34" i="39"/>
  <c r="I33" i="39"/>
  <c r="H33" i="39"/>
  <c r="F33" i="39"/>
  <c r="D33" i="39"/>
  <c r="I32" i="39"/>
  <c r="H32" i="39"/>
  <c r="F32" i="39"/>
  <c r="D32" i="39"/>
  <c r="I31" i="39"/>
  <c r="H31" i="39"/>
  <c r="F31" i="39"/>
  <c r="D31" i="39"/>
  <c r="I30" i="39"/>
  <c r="H30" i="39"/>
  <c r="F30" i="39"/>
  <c r="D30" i="39"/>
  <c r="I29" i="39"/>
  <c r="H29" i="39"/>
  <c r="F29" i="39"/>
  <c r="D29" i="39"/>
  <c r="I28" i="39"/>
  <c r="H28" i="39"/>
  <c r="F28" i="39"/>
  <c r="D28" i="39"/>
  <c r="I27" i="39"/>
  <c r="H27" i="39"/>
  <c r="F27" i="39"/>
  <c r="D27" i="39"/>
  <c r="I26" i="39"/>
  <c r="H26" i="39"/>
  <c r="F26" i="39"/>
  <c r="D26" i="39"/>
  <c r="I25" i="39"/>
  <c r="H25" i="39"/>
  <c r="F25" i="39"/>
  <c r="D25" i="39"/>
  <c r="I24" i="39"/>
  <c r="H24" i="39"/>
  <c r="F24" i="39"/>
  <c r="D24" i="39"/>
  <c r="I23" i="39"/>
  <c r="H23" i="39"/>
  <c r="F23" i="39"/>
  <c r="D23" i="39"/>
  <c r="I22" i="39"/>
  <c r="H22" i="39"/>
  <c r="F22" i="39"/>
  <c r="D22" i="39"/>
  <c r="I21" i="39"/>
  <c r="H21" i="39"/>
  <c r="F21" i="39"/>
  <c r="D21" i="39"/>
  <c r="I20" i="39"/>
  <c r="H20" i="39"/>
  <c r="F20" i="39"/>
  <c r="D20" i="39"/>
  <c r="I19" i="39"/>
  <c r="H19" i="39"/>
  <c r="F19" i="39"/>
  <c r="D19" i="39"/>
  <c r="I18" i="39"/>
  <c r="H18" i="39"/>
  <c r="F18" i="39"/>
  <c r="D18" i="39"/>
  <c r="I17" i="39"/>
  <c r="H17" i="39"/>
  <c r="F17" i="39"/>
  <c r="D17" i="39"/>
  <c r="I16" i="39"/>
  <c r="H16" i="39"/>
  <c r="F16" i="39"/>
  <c r="D16" i="39"/>
  <c r="I15" i="39"/>
  <c r="H15" i="39"/>
  <c r="F15" i="39"/>
  <c r="D15" i="39"/>
  <c r="I14" i="39"/>
  <c r="H14" i="39"/>
  <c r="F14" i="39"/>
  <c r="D14" i="39"/>
  <c r="I13" i="39"/>
  <c r="H13" i="39"/>
  <c r="F13" i="39"/>
  <c r="D13" i="39"/>
  <c r="I12" i="39"/>
  <c r="H12" i="39"/>
  <c r="F12" i="39"/>
  <c r="D12" i="39"/>
  <c r="I11" i="39"/>
  <c r="H11" i="39"/>
  <c r="F11" i="39"/>
  <c r="D11" i="39"/>
  <c r="I10" i="39"/>
  <c r="H10" i="39"/>
  <c r="F10" i="39"/>
  <c r="D10" i="39"/>
  <c r="I9" i="39"/>
  <c r="H9" i="39"/>
  <c r="F9" i="39"/>
  <c r="D9" i="39"/>
  <c r="I8" i="39"/>
  <c r="H8" i="39"/>
  <c r="F8" i="39"/>
  <c r="D8" i="39"/>
  <c r="I7" i="39"/>
  <c r="H7" i="39"/>
  <c r="F7" i="39"/>
  <c r="D7" i="39"/>
  <c r="I6" i="39"/>
  <c r="H6" i="39"/>
  <c r="F6" i="39"/>
  <c r="D6" i="39"/>
  <c r="I5" i="39"/>
  <c r="H5" i="39"/>
  <c r="F5" i="39"/>
  <c r="D5" i="39"/>
  <c r="H4" i="39"/>
  <c r="F4" i="39"/>
  <c r="D4" i="39"/>
  <c r="F18" i="22"/>
  <c r="C87" i="38"/>
  <c r="D85" i="38"/>
  <c r="D84" i="38"/>
  <c r="D83" i="38"/>
  <c r="D82" i="38"/>
  <c r="D81" i="38"/>
  <c r="D80" i="38"/>
  <c r="D79" i="38"/>
  <c r="D78" i="38"/>
  <c r="D77" i="38"/>
  <c r="D76" i="38"/>
  <c r="D75" i="38"/>
  <c r="D74" i="38"/>
  <c r="D73" i="38"/>
  <c r="D72" i="38"/>
  <c r="D71" i="38"/>
  <c r="D70" i="38"/>
  <c r="D69" i="38"/>
  <c r="D68" i="38"/>
  <c r="D67" i="38"/>
  <c r="D66" i="38"/>
  <c r="G64" i="38"/>
  <c r="G63" i="38"/>
  <c r="C58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G35" i="38"/>
  <c r="G34" i="38"/>
  <c r="C28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8" i="38"/>
  <c r="D7" i="38"/>
  <c r="G5" i="38"/>
  <c r="O4" i="38"/>
  <c r="G4" i="38"/>
  <c r="C87" i="36"/>
  <c r="D85" i="36"/>
  <c r="D84" i="36"/>
  <c r="D83" i="36"/>
  <c r="D82" i="36"/>
  <c r="D81" i="36"/>
  <c r="D80" i="36"/>
  <c r="D79" i="36"/>
  <c r="D78" i="36"/>
  <c r="D77" i="36"/>
  <c r="D76" i="36"/>
  <c r="D75" i="36"/>
  <c r="D74" i="36"/>
  <c r="D73" i="36"/>
  <c r="D72" i="36"/>
  <c r="D71" i="36"/>
  <c r="D70" i="36"/>
  <c r="D69" i="36"/>
  <c r="D68" i="36"/>
  <c r="D67" i="36"/>
  <c r="D66" i="36"/>
  <c r="G64" i="36"/>
  <c r="G63" i="36"/>
  <c r="C58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G35" i="36"/>
  <c r="G34" i="36"/>
  <c r="C28" i="36"/>
  <c r="O5" i="36" s="1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G5" i="36"/>
  <c r="O4" i="36"/>
  <c r="G4" i="36"/>
  <c r="C87" i="35"/>
  <c r="D85" i="35"/>
  <c r="D84" i="35"/>
  <c r="D83" i="35"/>
  <c r="D82" i="35"/>
  <c r="D81" i="35"/>
  <c r="D80" i="35"/>
  <c r="D79" i="35"/>
  <c r="D78" i="35"/>
  <c r="D77" i="35"/>
  <c r="D76" i="35"/>
  <c r="D75" i="35"/>
  <c r="D74" i="35"/>
  <c r="D73" i="35"/>
  <c r="D72" i="35"/>
  <c r="D71" i="35"/>
  <c r="D70" i="35"/>
  <c r="D69" i="35"/>
  <c r="D68" i="35"/>
  <c r="D67" i="35"/>
  <c r="D66" i="35"/>
  <c r="G64" i="35"/>
  <c r="G63" i="35"/>
  <c r="C58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G35" i="35"/>
  <c r="G34" i="35"/>
  <c r="C28" i="35"/>
  <c r="O5" i="35" s="1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G5" i="35"/>
  <c r="O4" i="35"/>
  <c r="G4" i="35"/>
  <c r="C28" i="6"/>
  <c r="O5" i="38" l="1"/>
  <c r="H7" i="42"/>
  <c r="H10" i="42" s="1"/>
  <c r="H9" i="42"/>
  <c r="H7" i="43"/>
  <c r="H10" i="43" s="1"/>
  <c r="H9" i="43"/>
  <c r="Z109" i="3"/>
  <c r="X114" i="3"/>
  <c r="X113" i="3"/>
  <c r="X112" i="3"/>
  <c r="X111" i="3"/>
  <c r="Q114" i="3"/>
  <c r="Q113" i="3"/>
  <c r="Q112" i="3"/>
  <c r="Q111" i="3"/>
  <c r="S109" i="3"/>
  <c r="F44" i="1" l="1"/>
  <c r="F45" i="1"/>
  <c r="F46" i="1"/>
  <c r="E44" i="1"/>
  <c r="E45" i="1"/>
  <c r="E46" i="1"/>
  <c r="D44" i="1"/>
  <c r="D45" i="1"/>
  <c r="D46" i="1"/>
  <c r="F43" i="1"/>
  <c r="E43" i="1"/>
  <c r="D43" i="1"/>
  <c r="D47" i="1"/>
  <c r="E47" i="1"/>
  <c r="F47" i="1"/>
  <c r="C47" i="1"/>
  <c r="D36" i="1"/>
  <c r="C36" i="1"/>
  <c r="D35" i="1"/>
  <c r="C32" i="1" l="1"/>
  <c r="D32" i="1"/>
  <c r="E32" i="1"/>
  <c r="F32" i="1"/>
  <c r="C33" i="1"/>
  <c r="D33" i="1"/>
  <c r="E33" i="1"/>
  <c r="F33" i="1"/>
  <c r="D31" i="1"/>
  <c r="E31" i="1"/>
  <c r="F31" i="1"/>
  <c r="C31" i="1"/>
  <c r="F24" i="1"/>
  <c r="F23" i="1"/>
  <c r="E24" i="1"/>
  <c r="E23" i="1"/>
  <c r="D24" i="1"/>
  <c r="D23" i="1"/>
  <c r="O4" i="6"/>
  <c r="C23" i="1" s="1"/>
  <c r="C87" i="6"/>
  <c r="C58" i="6"/>
  <c r="O5" i="6" s="1"/>
  <c r="C24" i="1" s="1"/>
  <c r="C136" i="3" l="1"/>
  <c r="C48" i="1" s="1"/>
  <c r="D136" i="3" l="1"/>
  <c r="D48" i="1" s="1"/>
  <c r="E136" i="3"/>
  <c r="E48" i="1" s="1"/>
  <c r="F136" i="3"/>
  <c r="F48" i="1" s="1"/>
  <c r="J114" i="3"/>
  <c r="J113" i="3"/>
  <c r="J112" i="3"/>
  <c r="J111" i="3"/>
  <c r="D114" i="3"/>
  <c r="D113" i="3"/>
  <c r="D112" i="3"/>
  <c r="D111" i="3"/>
  <c r="L109" i="3" l="1"/>
  <c r="E109" i="3"/>
  <c r="D83" i="3" l="1"/>
  <c r="D38" i="1" s="1"/>
  <c r="C83" i="3"/>
  <c r="C38" i="1" s="1"/>
  <c r="D76" i="3"/>
  <c r="D37" i="1" s="1"/>
  <c r="C76" i="3"/>
  <c r="C37" i="1" s="1"/>
  <c r="D33" i="3" l="1"/>
  <c r="E33" i="3"/>
  <c r="F33" i="3"/>
  <c r="C33" i="3"/>
  <c r="D56" i="3"/>
  <c r="D34" i="1" s="1"/>
  <c r="E56" i="3"/>
  <c r="E34" i="1" s="1"/>
  <c r="F56" i="3"/>
  <c r="F34" i="1" s="1"/>
  <c r="C56" i="3"/>
  <c r="C34" i="1" s="1"/>
  <c r="D35" i="3" l="1"/>
  <c r="D27" i="1" s="1"/>
  <c r="D37" i="3"/>
  <c r="D29" i="1" s="1"/>
  <c r="D36" i="3"/>
  <c r="D28" i="1" s="1"/>
  <c r="D34" i="3"/>
  <c r="D38" i="3" s="1"/>
  <c r="F36" i="3"/>
  <c r="F28" i="1" s="1"/>
  <c r="F35" i="3"/>
  <c r="F27" i="1" s="1"/>
  <c r="F34" i="3"/>
  <c r="F26" i="1" s="1"/>
  <c r="F37" i="3"/>
  <c r="F29" i="1" s="1"/>
  <c r="E36" i="3"/>
  <c r="E28" i="1" s="1"/>
  <c r="E35" i="3"/>
  <c r="E27" i="1" s="1"/>
  <c r="E34" i="3"/>
  <c r="E26" i="1" s="1"/>
  <c r="E37" i="3"/>
  <c r="E29" i="1" s="1"/>
  <c r="C35" i="3"/>
  <c r="C36" i="3"/>
  <c r="C28" i="1" s="1"/>
  <c r="C37" i="3"/>
  <c r="C29" i="1" s="1"/>
  <c r="C34" i="3"/>
  <c r="C38" i="3" s="1"/>
  <c r="C27" i="1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G64" i="6"/>
  <c r="G63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G35" i="6"/>
  <c r="G34" i="6"/>
  <c r="C20" i="3"/>
  <c r="C21" i="1" s="1"/>
  <c r="D20" i="3"/>
  <c r="E20" i="3"/>
  <c r="F20" i="3"/>
  <c r="D13" i="3"/>
  <c r="E13" i="3"/>
  <c r="F13" i="3"/>
  <c r="G13" i="3"/>
  <c r="H13" i="3"/>
  <c r="I13" i="3"/>
  <c r="C13" i="3"/>
  <c r="D8" i="3"/>
  <c r="D19" i="1" s="1"/>
  <c r="E8" i="3"/>
  <c r="E19" i="1" s="1"/>
  <c r="F8" i="3"/>
  <c r="F19" i="1" s="1"/>
  <c r="C8" i="3"/>
  <c r="C19" i="1" s="1"/>
  <c r="B106" i="17"/>
  <c r="H7" i="17" s="1"/>
  <c r="C43" i="1" s="1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6" i="17"/>
  <c r="H53" i="22"/>
  <c r="F53" i="22"/>
  <c r="I53" i="22" s="1"/>
  <c r="D53" i="22"/>
  <c r="H52" i="22"/>
  <c r="F52" i="22"/>
  <c r="I52" i="22" s="1"/>
  <c r="D52" i="22"/>
  <c r="H51" i="22"/>
  <c r="F51" i="22"/>
  <c r="I51" i="22" s="1"/>
  <c r="D51" i="22"/>
  <c r="H50" i="22"/>
  <c r="F50" i="22"/>
  <c r="I50" i="22" s="1"/>
  <c r="D50" i="22"/>
  <c r="H49" i="22"/>
  <c r="F49" i="22"/>
  <c r="I49" i="22" s="1"/>
  <c r="D49" i="22"/>
  <c r="H48" i="22"/>
  <c r="F48" i="22"/>
  <c r="I48" i="22" s="1"/>
  <c r="D48" i="22"/>
  <c r="H47" i="22"/>
  <c r="F47" i="22"/>
  <c r="I47" i="22" s="1"/>
  <c r="D47" i="22"/>
  <c r="H46" i="22"/>
  <c r="F46" i="22"/>
  <c r="I46" i="22" s="1"/>
  <c r="D46" i="22"/>
  <c r="H45" i="22"/>
  <c r="F45" i="22"/>
  <c r="I45" i="22" s="1"/>
  <c r="D45" i="22"/>
  <c r="H44" i="22"/>
  <c r="F44" i="22"/>
  <c r="I44" i="22" s="1"/>
  <c r="D44" i="22"/>
  <c r="H43" i="22"/>
  <c r="F43" i="22"/>
  <c r="I43" i="22" s="1"/>
  <c r="D43" i="22"/>
  <c r="H42" i="22"/>
  <c r="F42" i="22"/>
  <c r="I42" i="22" s="1"/>
  <c r="D42" i="22"/>
  <c r="H41" i="22"/>
  <c r="F41" i="22"/>
  <c r="I41" i="22" s="1"/>
  <c r="D41" i="22"/>
  <c r="H40" i="22"/>
  <c r="F40" i="22"/>
  <c r="I40" i="22" s="1"/>
  <c r="D40" i="22"/>
  <c r="H39" i="22"/>
  <c r="F39" i="22"/>
  <c r="I39" i="22" s="1"/>
  <c r="D39" i="22"/>
  <c r="H38" i="22"/>
  <c r="F38" i="22"/>
  <c r="I38" i="22" s="1"/>
  <c r="D38" i="22"/>
  <c r="H37" i="22"/>
  <c r="F37" i="22"/>
  <c r="I37" i="22" s="1"/>
  <c r="D37" i="22"/>
  <c r="H36" i="22"/>
  <c r="F36" i="22"/>
  <c r="I36" i="22" s="1"/>
  <c r="D36" i="22"/>
  <c r="H35" i="22"/>
  <c r="F35" i="22"/>
  <c r="I35" i="22" s="1"/>
  <c r="D35" i="22"/>
  <c r="H34" i="22"/>
  <c r="F34" i="22"/>
  <c r="I34" i="22" s="1"/>
  <c r="D34" i="22"/>
  <c r="H33" i="22"/>
  <c r="F33" i="22"/>
  <c r="I33" i="22" s="1"/>
  <c r="D33" i="22"/>
  <c r="H32" i="22"/>
  <c r="F32" i="22"/>
  <c r="I32" i="22" s="1"/>
  <c r="D32" i="22"/>
  <c r="H31" i="22"/>
  <c r="F31" i="22"/>
  <c r="I31" i="22" s="1"/>
  <c r="D31" i="22"/>
  <c r="H30" i="22"/>
  <c r="F30" i="22"/>
  <c r="I30" i="22" s="1"/>
  <c r="D30" i="22"/>
  <c r="H29" i="22"/>
  <c r="F29" i="22"/>
  <c r="I29" i="22" s="1"/>
  <c r="D29" i="22"/>
  <c r="H28" i="22"/>
  <c r="F28" i="22"/>
  <c r="I28" i="22" s="1"/>
  <c r="D28" i="22"/>
  <c r="H27" i="22"/>
  <c r="F27" i="22"/>
  <c r="I27" i="22" s="1"/>
  <c r="D27" i="22"/>
  <c r="H26" i="22"/>
  <c r="F26" i="22"/>
  <c r="I26" i="22" s="1"/>
  <c r="D26" i="22"/>
  <c r="H25" i="22"/>
  <c r="F25" i="22"/>
  <c r="I25" i="22" s="1"/>
  <c r="D25" i="22"/>
  <c r="H24" i="22"/>
  <c r="F24" i="22"/>
  <c r="I24" i="22" s="1"/>
  <c r="D24" i="22"/>
  <c r="H23" i="22"/>
  <c r="F23" i="22"/>
  <c r="I23" i="22" s="1"/>
  <c r="D23" i="22"/>
  <c r="H22" i="22"/>
  <c r="F22" i="22"/>
  <c r="I22" i="22" s="1"/>
  <c r="D22" i="22"/>
  <c r="H21" i="22"/>
  <c r="F21" i="22"/>
  <c r="I21" i="22" s="1"/>
  <c r="D21" i="22"/>
  <c r="H20" i="22"/>
  <c r="F20" i="22"/>
  <c r="I20" i="22" s="1"/>
  <c r="D20" i="22"/>
  <c r="H19" i="22"/>
  <c r="F19" i="22"/>
  <c r="I19" i="22" s="1"/>
  <c r="D19" i="22"/>
  <c r="H18" i="22"/>
  <c r="I18" i="22"/>
  <c r="D18" i="22"/>
  <c r="H17" i="22"/>
  <c r="F17" i="22"/>
  <c r="I17" i="22" s="1"/>
  <c r="D17" i="22"/>
  <c r="H16" i="22"/>
  <c r="F16" i="22"/>
  <c r="I16" i="22" s="1"/>
  <c r="D16" i="22"/>
  <c r="H15" i="22"/>
  <c r="F15" i="22"/>
  <c r="I15" i="22" s="1"/>
  <c r="D15" i="22"/>
  <c r="H14" i="22"/>
  <c r="F14" i="22"/>
  <c r="I14" i="22" s="1"/>
  <c r="D14" i="22"/>
  <c r="H13" i="22"/>
  <c r="F13" i="22"/>
  <c r="I13" i="22" s="1"/>
  <c r="D13" i="22"/>
  <c r="H12" i="22"/>
  <c r="F12" i="22"/>
  <c r="I12" i="22" s="1"/>
  <c r="D12" i="22"/>
  <c r="H11" i="22"/>
  <c r="F11" i="22"/>
  <c r="I11" i="22" s="1"/>
  <c r="D11" i="22"/>
  <c r="H10" i="22"/>
  <c r="F10" i="22"/>
  <c r="I10" i="22" s="1"/>
  <c r="D10" i="22"/>
  <c r="H9" i="22"/>
  <c r="F9" i="22"/>
  <c r="I9" i="22" s="1"/>
  <c r="D9" i="22"/>
  <c r="H8" i="22"/>
  <c r="F8" i="22"/>
  <c r="I8" i="22" s="1"/>
  <c r="D8" i="22"/>
  <c r="H7" i="22"/>
  <c r="F7" i="22"/>
  <c r="I7" i="22" s="1"/>
  <c r="D7" i="22"/>
  <c r="H6" i="22"/>
  <c r="F6" i="22"/>
  <c r="I6" i="22" s="1"/>
  <c r="D6" i="22"/>
  <c r="H5" i="22"/>
  <c r="F5" i="22"/>
  <c r="I5" i="22" s="1"/>
  <c r="D5" i="22"/>
  <c r="H4" i="22"/>
  <c r="F4" i="22"/>
  <c r="D4" i="22"/>
  <c r="F38" i="3" l="1"/>
  <c r="E38" i="3"/>
  <c r="D26" i="1"/>
  <c r="C26" i="1"/>
  <c r="F21" i="3"/>
  <c r="F21" i="1"/>
  <c r="E21" i="3"/>
  <c r="E21" i="1"/>
  <c r="D21" i="3"/>
  <c r="D21" i="1"/>
  <c r="C21" i="3"/>
  <c r="C14" i="3"/>
  <c r="D20" i="1" s="1"/>
  <c r="H8" i="17"/>
  <c r="C44" i="1" s="1"/>
  <c r="H9" i="17"/>
  <c r="H10" i="17" l="1"/>
  <c r="C46" i="1" s="1"/>
  <c r="C45" i="1"/>
  <c r="G4" i="6"/>
  <c r="D8" i="6" l="1"/>
  <c r="D9" i="6"/>
  <c r="D10" i="6"/>
  <c r="D11" i="6"/>
  <c r="D12" i="6"/>
  <c r="D13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7" i="6"/>
  <c r="G5" i="6"/>
</calcChain>
</file>

<file path=xl/sharedStrings.xml><?xml version="1.0" encoding="utf-8"?>
<sst xmlns="http://schemas.openxmlformats.org/spreadsheetml/2006/main" count="2339" uniqueCount="349">
  <si>
    <t>Linéaire amont réouvert</t>
  </si>
  <si>
    <t>Caractérisation de la bande riveraine</t>
  </si>
  <si>
    <t>Suivi photographique</t>
  </si>
  <si>
    <t>Hauteur de chute à l'étiage</t>
  </si>
  <si>
    <t>Proportion des faciès d'écoulement</t>
  </si>
  <si>
    <t xml:space="preserve">Classe granulométique </t>
  </si>
  <si>
    <t>Rupture d'écoulement</t>
  </si>
  <si>
    <t>Wolman</t>
  </si>
  <si>
    <t>Franchissabilité de l'ouvrage</t>
  </si>
  <si>
    <t>Commune</t>
  </si>
  <si>
    <t>Lieu-dit</t>
  </si>
  <si>
    <t>Côte de la ligne d'eau à l'amont</t>
  </si>
  <si>
    <t>Côte de la ligne d'eau à l'aval</t>
  </si>
  <si>
    <t>Différence d'altitude entre les deux points</t>
  </si>
  <si>
    <t>Côte de référence</t>
  </si>
  <si>
    <t>Côte de la berge la plus basse du lit perché</t>
  </si>
  <si>
    <t>Côte du terrain naturel dans le talweg</t>
  </si>
  <si>
    <t>Point 1</t>
  </si>
  <si>
    <t>Point 2</t>
  </si>
  <si>
    <t>Point 3</t>
  </si>
  <si>
    <t>Point 4</t>
  </si>
  <si>
    <t>Point 5</t>
  </si>
  <si>
    <t>Moyenne</t>
  </si>
  <si>
    <t>Linéaire des travaux</t>
  </si>
  <si>
    <t xml:space="preserve">Distance écologique </t>
  </si>
  <si>
    <t>Distance euclidienne</t>
  </si>
  <si>
    <t>Coefficient de sinuosité</t>
  </si>
  <si>
    <t>Mesure 1</t>
  </si>
  <si>
    <t>Faciès d'écoulement</t>
  </si>
  <si>
    <t>radier</t>
  </si>
  <si>
    <t>Ligne d'eau relevée (m)</t>
  </si>
  <si>
    <t>Valeur déca début Lit Mouillé (m)</t>
  </si>
  <si>
    <t>Valeur déca fin Lit Mouillé (m)</t>
  </si>
  <si>
    <t>Distance horizontale interpoint (m)</t>
  </si>
  <si>
    <t>Cote du fond (m)</t>
  </si>
  <si>
    <t>Y (m)</t>
  </si>
  <si>
    <t>Cote1</t>
  </si>
  <si>
    <t>Cote2</t>
  </si>
  <si>
    <t>Cote3</t>
  </si>
  <si>
    <t>Cote4</t>
  </si>
  <si>
    <t>Cote5</t>
  </si>
  <si>
    <t>Cote6</t>
  </si>
  <si>
    <t>Cote7</t>
  </si>
  <si>
    <t>Cote8</t>
  </si>
  <si>
    <t>Cote9</t>
  </si>
  <si>
    <t>Cote10</t>
  </si>
  <si>
    <t>Cote11</t>
  </si>
  <si>
    <t>Cote12</t>
  </si>
  <si>
    <t>Cote13</t>
  </si>
  <si>
    <t>Cote14</t>
  </si>
  <si>
    <t>Cote15</t>
  </si>
  <si>
    <t>Cote16</t>
  </si>
  <si>
    <t>Cote17</t>
  </si>
  <si>
    <t>Cote18</t>
  </si>
  <si>
    <t>Cote19</t>
  </si>
  <si>
    <t>Cote20</t>
  </si>
  <si>
    <t>Etat initial</t>
  </si>
  <si>
    <t>Granulométrie dominante</t>
  </si>
  <si>
    <t>Granulométrie accessoire</t>
  </si>
  <si>
    <t>Etat N1</t>
  </si>
  <si>
    <t>Etat N2</t>
  </si>
  <si>
    <t>Etat N3</t>
  </si>
  <si>
    <t>Point GPS aval</t>
  </si>
  <si>
    <t>% impacté</t>
  </si>
  <si>
    <t>Point GPS du premier radier amont</t>
  </si>
  <si>
    <t>Linéaire réouvert à la circulation</t>
  </si>
  <si>
    <t xml:space="preserve">Taux étagement </t>
  </si>
  <si>
    <t>Distance interpoint (m)</t>
  </si>
  <si>
    <t>Cote de l'eau (m)</t>
  </si>
  <si>
    <t>Cote de la berge la plus basse (m)</t>
  </si>
  <si>
    <t>Cote de référence :</t>
  </si>
  <si>
    <t>Des cription de la cote de référence :</t>
  </si>
  <si>
    <t>Cote21</t>
  </si>
  <si>
    <t>Cote22</t>
  </si>
  <si>
    <t>Cote23</t>
  </si>
  <si>
    <t>Cote24</t>
  </si>
  <si>
    <t>Cote25</t>
  </si>
  <si>
    <t>Cote26</t>
  </si>
  <si>
    <t>Cote27</t>
  </si>
  <si>
    <t>Cote28</t>
  </si>
  <si>
    <t>Cote29</t>
  </si>
  <si>
    <t>Cote30</t>
  </si>
  <si>
    <t>Cote31</t>
  </si>
  <si>
    <t>Cote32</t>
  </si>
  <si>
    <t>Cote33</t>
  </si>
  <si>
    <t>Cote34</t>
  </si>
  <si>
    <t>Cote35</t>
  </si>
  <si>
    <t>Cote36</t>
  </si>
  <si>
    <t>Cote37</t>
  </si>
  <si>
    <t>Cote38</t>
  </si>
  <si>
    <t>Cote39</t>
  </si>
  <si>
    <t>Cote40</t>
  </si>
  <si>
    <t>Cote41</t>
  </si>
  <si>
    <t>Cote42</t>
  </si>
  <si>
    <t>Cote43</t>
  </si>
  <si>
    <t>Cote44</t>
  </si>
  <si>
    <t>Cote45</t>
  </si>
  <si>
    <t>Cote46</t>
  </si>
  <si>
    <t>Cote47</t>
  </si>
  <si>
    <t>Cote48</t>
  </si>
  <si>
    <t>Cote49</t>
  </si>
  <si>
    <t>Cote50</t>
  </si>
  <si>
    <t>Habitats complémentaires</t>
  </si>
  <si>
    <t>Chevelu racinaire</t>
  </si>
  <si>
    <t>Bois en rivière</t>
  </si>
  <si>
    <t>Végétation aquatique</t>
  </si>
  <si>
    <t>Pool détritique</t>
  </si>
  <si>
    <t>Pierres grossières/blocs</t>
  </si>
  <si>
    <t>Sous-berges</t>
  </si>
  <si>
    <t>Date</t>
  </si>
  <si>
    <t>Altitude du cours d'eau</t>
  </si>
  <si>
    <t>Point 6</t>
  </si>
  <si>
    <t>Point 7</t>
  </si>
  <si>
    <t>Indice de sinuosité</t>
  </si>
  <si>
    <t xml:space="preserve">Type de mesure </t>
  </si>
  <si>
    <t>Distance horizontale cumulée (m)</t>
  </si>
  <si>
    <t>Y' (m)</t>
  </si>
  <si>
    <t>Y'' (m)</t>
  </si>
  <si>
    <t>Pente (%)</t>
  </si>
  <si>
    <t>Style fluvial</t>
  </si>
  <si>
    <t>Mesures granulométriques
selon la méthode Wolman (mm)</t>
  </si>
  <si>
    <t>Mesures granulométriques
classées par ordre croissant (mm)</t>
  </si>
  <si>
    <t>16% des éléments mesurés ont un diamètre inférieur à (mm)</t>
  </si>
  <si>
    <t>D16 =</t>
  </si>
  <si>
    <t xml:space="preserve">50% des éléments mesurés ont un diamètre inférieur à (mm) </t>
  </si>
  <si>
    <t>D50 =</t>
  </si>
  <si>
    <t xml:space="preserve">84% des éléments mesurés ont un diamètre inférieur à (mm) </t>
  </si>
  <si>
    <t>D84 =</t>
  </si>
  <si>
    <t>Etendue granulométrique (rapport D16 / D84)</t>
  </si>
  <si>
    <t>D16/D84  =</t>
  </si>
  <si>
    <t>Echelle granulométrique de Wentwoth modifiée</t>
  </si>
  <si>
    <t>Nom de la classe granulométrique</t>
  </si>
  <si>
    <t>Classe de taille (diamètre en mm)</t>
  </si>
  <si>
    <t>Code utilisé</t>
  </si>
  <si>
    <t>Dalles (dont dalles d'argile)</t>
  </si>
  <si>
    <t>&gt; 1024</t>
  </si>
  <si>
    <t>D</t>
  </si>
  <si>
    <t>Rochers</t>
  </si>
  <si>
    <t>R</t>
  </si>
  <si>
    <t>Blocs</t>
  </si>
  <si>
    <t>256 - 1024</t>
  </si>
  <si>
    <t>B</t>
  </si>
  <si>
    <t>Pierres grossières</t>
  </si>
  <si>
    <t>128 - 256</t>
  </si>
  <si>
    <t>PG</t>
  </si>
  <si>
    <t>Pierres fines</t>
  </si>
  <si>
    <t>64 - 128</t>
  </si>
  <si>
    <t>PF</t>
  </si>
  <si>
    <t>Cailloux grossiers</t>
  </si>
  <si>
    <t>32 - 64</t>
  </si>
  <si>
    <t>CG</t>
  </si>
  <si>
    <t>Cailloux fins</t>
  </si>
  <si>
    <t>16 - 32</t>
  </si>
  <si>
    <t>CF</t>
  </si>
  <si>
    <t>Graviers grossiers</t>
  </si>
  <si>
    <t>8 - 16</t>
  </si>
  <si>
    <t>GG</t>
  </si>
  <si>
    <t>Gravier fins</t>
  </si>
  <si>
    <t>2 - 8</t>
  </si>
  <si>
    <t>GF</t>
  </si>
  <si>
    <t>Sables</t>
  </si>
  <si>
    <t>0,625 - 2</t>
  </si>
  <si>
    <t>S</t>
  </si>
  <si>
    <t>Limons</t>
  </si>
  <si>
    <t>0,0039 - 0,0625</t>
  </si>
  <si>
    <t>L</t>
  </si>
  <si>
    <t>Argiles</t>
  </si>
  <si>
    <t>&lt; 0,0039</t>
  </si>
  <si>
    <t>A</t>
  </si>
  <si>
    <t>Profils en travers</t>
  </si>
  <si>
    <t>Mesure 2</t>
  </si>
  <si>
    <t>Mesure 3</t>
  </si>
  <si>
    <t>Point GPS amont</t>
  </si>
  <si>
    <t>Linéaire impacté (m)</t>
  </si>
  <si>
    <t>Linéaire total (m)</t>
  </si>
  <si>
    <t>Nombre de zones de rupture sur le linéaire</t>
  </si>
  <si>
    <t xml:space="preserve">Linéaire remous </t>
  </si>
  <si>
    <t>Linéaire de le zone de remous</t>
  </si>
  <si>
    <t xml:space="preserve">Date </t>
  </si>
  <si>
    <t>Année des travaux</t>
  </si>
  <si>
    <t>Suivis réalisés</t>
  </si>
  <si>
    <t>Linéaire de radiers (m)</t>
  </si>
  <si>
    <t>Linéaire de plats courants (m)</t>
  </si>
  <si>
    <t>Linéaire de plats lentiques (m)</t>
  </si>
  <si>
    <t>Linéaire de mouilles (m)</t>
  </si>
  <si>
    <t>Proportion de radiers</t>
  </si>
  <si>
    <t>Proportion de plats courants</t>
  </si>
  <si>
    <t>Proportion de plats lentiques</t>
  </si>
  <si>
    <t>Proportion de mouilles</t>
  </si>
  <si>
    <t>Code</t>
  </si>
  <si>
    <t>Linéaire réouvert à la libre circulation</t>
  </si>
  <si>
    <t>Taux étagement calculé</t>
  </si>
  <si>
    <t xml:space="preserve">Tronçon hydrographique sélectionné </t>
  </si>
  <si>
    <t>Dénivelé naturel du cours d'eau</t>
  </si>
  <si>
    <t>Somme des hauteurs de chutes artificielles</t>
  </si>
  <si>
    <t>Taux fractionnement</t>
  </si>
  <si>
    <t xml:space="preserve">Longueur du tronçon </t>
  </si>
  <si>
    <t>Taux de fractionnement calculé</t>
  </si>
  <si>
    <t>Bande riveraine</t>
  </si>
  <si>
    <t>Rive gauche</t>
  </si>
  <si>
    <t>Rive droite</t>
  </si>
  <si>
    <t xml:space="preserve">Continuité ripisylve </t>
  </si>
  <si>
    <t>Absente</t>
  </si>
  <si>
    <t>Isolée</t>
  </si>
  <si>
    <t>Espacée-régulière</t>
  </si>
  <si>
    <t>Bosquets épars</t>
  </si>
  <si>
    <t>Semi-continue</t>
  </si>
  <si>
    <t>Continue</t>
  </si>
  <si>
    <t>Choisir</t>
  </si>
  <si>
    <t>Strate présente</t>
  </si>
  <si>
    <t>Arborée</t>
  </si>
  <si>
    <t>Arbustive</t>
  </si>
  <si>
    <t>Herbacée</t>
  </si>
  <si>
    <t>oui</t>
  </si>
  <si>
    <t>non</t>
  </si>
  <si>
    <t xml:space="preserve">Absente </t>
  </si>
  <si>
    <t>5 à 10 m</t>
  </si>
  <si>
    <t>10 à 25 m</t>
  </si>
  <si>
    <t>&lt;5 m</t>
  </si>
  <si>
    <t>&gt;25 m</t>
  </si>
  <si>
    <t>Epaisseur</t>
  </si>
  <si>
    <t>Type</t>
  </si>
  <si>
    <t>Naturelle</t>
  </si>
  <si>
    <t xml:space="preserve">Exotique </t>
  </si>
  <si>
    <t>Plantée</t>
  </si>
  <si>
    <t>Linéaire étudié (m)</t>
  </si>
  <si>
    <t>Occupation du sol</t>
  </si>
  <si>
    <t>Bande 0-5 m</t>
  </si>
  <si>
    <t>Bande 5-10 m</t>
  </si>
  <si>
    <t>Pressions sur le lit mineur</t>
  </si>
  <si>
    <t>Piétinement par le bétail</t>
  </si>
  <si>
    <t>Coordonnées GPS amont</t>
  </si>
  <si>
    <t>Coordonnées GPS aval</t>
  </si>
  <si>
    <t>Autre</t>
  </si>
  <si>
    <t>Protection de berges</t>
  </si>
  <si>
    <t>Abreuvoirs</t>
  </si>
  <si>
    <t>direct</t>
  </si>
  <si>
    <t>indirect</t>
  </si>
  <si>
    <t>Linéaire d'érosion (m)</t>
  </si>
  <si>
    <t xml:space="preserve">Zone boisée </t>
  </si>
  <si>
    <t>Surface enherbée</t>
  </si>
  <si>
    <t>Terre labourable</t>
  </si>
  <si>
    <t>Résineux</t>
  </si>
  <si>
    <t>Peupleraie</t>
  </si>
  <si>
    <t>Zone urbanisée</t>
  </si>
  <si>
    <t>Plan d'eau</t>
  </si>
  <si>
    <t>Autre (à préciser)</t>
  </si>
  <si>
    <t>Fiche terrain =&gt; Suivi de la bande riveraine</t>
  </si>
  <si>
    <t>ETAT N …..</t>
  </si>
  <si>
    <t>Présence</t>
  </si>
  <si>
    <t xml:space="preserve">                 Absente </t>
  </si>
  <si>
    <t>Directs</t>
  </si>
  <si>
    <t>Indirects</t>
  </si>
  <si>
    <t>Autre (à préciser) :</t>
  </si>
  <si>
    <r>
      <rPr>
        <b/>
        <sz val="11"/>
        <color theme="1"/>
        <rFont val="Wingdings"/>
        <charset val="2"/>
      </rPr>
      <t>I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Cases à cocher</t>
    </r>
  </si>
  <si>
    <t>Profil en long</t>
  </si>
  <si>
    <t>Largeur plein bord estimée (m)</t>
  </si>
  <si>
    <t>Voir les onglets associés =&gt; fiche terrain + fiche graphique</t>
  </si>
  <si>
    <t>Voir les onglets associés =&gt; fiche terrain + tableur récap</t>
  </si>
  <si>
    <t>Etat ….</t>
  </si>
  <si>
    <t>ETAT …</t>
  </si>
  <si>
    <t>Point GPS aval X</t>
  </si>
  <si>
    <t xml:space="preserve"> </t>
  </si>
  <si>
    <t>plat_courant</t>
  </si>
  <si>
    <t>plat_lent</t>
  </si>
  <si>
    <t>mouille</t>
  </si>
  <si>
    <t>Longueur</t>
  </si>
  <si>
    <t>Point_GPS_aval_X</t>
  </si>
  <si>
    <t>Point_GPS_aval_Y</t>
  </si>
  <si>
    <t>Nombre de radiers</t>
  </si>
  <si>
    <t>Nombre de plat courant</t>
  </si>
  <si>
    <t>Nombre de plat lent</t>
  </si>
  <si>
    <t>Nombre de mouille</t>
  </si>
  <si>
    <r>
      <rPr>
        <b/>
        <sz val="11"/>
        <color theme="1"/>
        <rFont val="Wingdings"/>
        <charset val="2"/>
      </rPr>
      <t>I</t>
    </r>
    <r>
      <rPr>
        <b/>
        <sz val="11"/>
        <color theme="1"/>
        <rFont val="Calibri"/>
        <family val="2"/>
        <scheme val="minor"/>
      </rPr>
      <t xml:space="preserve"> Afin d'importer directement ces données sous SIG, il sera nécessaire d'enregistrer chaque tableau au format .csv  (attention donc à ne pas intégrer d'espaces ni d'accents dans le tableau)</t>
    </r>
  </si>
  <si>
    <t>Facies concerné</t>
  </si>
  <si>
    <t>Plat courant</t>
  </si>
  <si>
    <t>Radier</t>
  </si>
  <si>
    <t>Plat lentique</t>
  </si>
  <si>
    <t>Mouille</t>
  </si>
  <si>
    <r>
      <rPr>
        <sz val="11"/>
        <color theme="1"/>
        <rFont val="Wingdings"/>
        <charset val="2"/>
      </rPr>
      <t>I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Mesure réalisée sur la </t>
    </r>
    <r>
      <rPr>
        <b/>
        <sz val="11"/>
        <color theme="1"/>
        <rFont val="Calibri"/>
        <family val="2"/>
        <scheme val="minor"/>
      </rPr>
      <t xml:space="preserve">largeur </t>
    </r>
    <r>
      <rPr>
        <sz val="11"/>
        <color theme="1"/>
        <rFont val="Calibri"/>
        <family val="2"/>
        <scheme val="minor"/>
      </rPr>
      <t>de l'élément granulométrique</t>
    </r>
  </si>
  <si>
    <t>Colmatage</t>
  </si>
  <si>
    <t>Classe de colmatage observée</t>
  </si>
  <si>
    <t>Réalisation</t>
  </si>
  <si>
    <t>Nom du cours d'eau</t>
  </si>
  <si>
    <t>Eléments annexes</t>
  </si>
  <si>
    <t xml:space="preserve">Dossier avec photos classées, triées, datées, localisées </t>
  </si>
  <si>
    <t>Hauteur plein bord</t>
  </si>
  <si>
    <t>Moyenne des largeurs plein bord estimées</t>
  </si>
  <si>
    <t xml:space="preserve">Moyenne des hauteurs plein bord </t>
  </si>
  <si>
    <t>Pour les trois profils en travers ci-contre</t>
  </si>
  <si>
    <t xml:space="preserve">Etat …. / Date : </t>
  </si>
  <si>
    <t xml:space="preserve">Date : </t>
  </si>
  <si>
    <t>Altitude du CE</t>
  </si>
  <si>
    <t>Largeur plein bord moyenne</t>
  </si>
  <si>
    <t>Hauteur plein bord moyenne</t>
  </si>
  <si>
    <t>Graphiques</t>
  </si>
  <si>
    <t>Rupture d'écoulement (% du linéaire)</t>
  </si>
  <si>
    <t>Linéaire de remous</t>
  </si>
  <si>
    <t>Taux d'étagement</t>
  </si>
  <si>
    <t>Taux de fractionnement</t>
  </si>
  <si>
    <t>Cartographie des faciès</t>
  </si>
  <si>
    <t>Colmatage (méthode Archambaud)</t>
  </si>
  <si>
    <t>Cartographie sous SIG</t>
  </si>
  <si>
    <t>D16</t>
  </si>
  <si>
    <t>D50</t>
  </si>
  <si>
    <t>D84</t>
  </si>
  <si>
    <t>D16/D84</t>
  </si>
  <si>
    <t>Voir protocole ICE</t>
  </si>
  <si>
    <t>Maitre d'œuvre</t>
  </si>
  <si>
    <t>Maitre d'ouvrage</t>
  </si>
  <si>
    <t xml:space="preserve">Type(s) de travaux </t>
  </si>
  <si>
    <t>Description du cours d'eau, de l'opération et du suivi</t>
  </si>
  <si>
    <t>Légende de l'outil :</t>
  </si>
  <si>
    <r>
      <rPr>
        <b/>
        <sz val="11"/>
        <rFont val="Calibri"/>
        <family val="2"/>
      </rPr>
      <t xml:space="preserve">Utilisation du fichier : </t>
    </r>
    <r>
      <rPr>
        <sz val="11"/>
        <rFont val="Calibri"/>
        <family val="2"/>
      </rPr>
      <t>Cet outil est conçu sur Excel® afin de faciliter la prise en main. Il est évolutif et peut être amélioré grâce aux retours d'expérience des utilisateurs. Par ailleurs, il s’adresse uniquement aux personnes ayant été invitées à l'utiliser (demande d’autorisation obligatoire dans le cas contraire).</t>
    </r>
  </si>
  <si>
    <r>
      <rPr>
        <b/>
        <sz val="11"/>
        <rFont val="Calibri"/>
        <family val="2"/>
      </rPr>
      <t>Objectif de l'outil :</t>
    </r>
    <r>
      <rPr>
        <sz val="11"/>
        <rFont val="Calibri"/>
        <family val="2"/>
      </rPr>
      <t xml:space="preserve"> Ce fichier est un outil de bancarisation des données de suivi des opérations de restauration écologique des cours d'eau (hydromorphologie et continuité). Il vise à fournir les éléments de calcul nécessaires à l'analyse des données collectées dans le cadre du suivi écologique.</t>
    </r>
  </si>
  <si>
    <r>
      <rPr>
        <b/>
        <sz val="11"/>
        <rFont val="Calibri"/>
        <family val="2"/>
      </rPr>
      <t>Organisation du fichier :</t>
    </r>
    <r>
      <rPr>
        <sz val="11"/>
        <rFont val="Calibri"/>
        <family val="2"/>
      </rPr>
      <t xml:space="preserve">
- L'onglet </t>
    </r>
    <r>
      <rPr>
        <sz val="11"/>
        <color indexed="57"/>
        <rFont val="Wingdings"/>
        <charset val="2"/>
      </rPr>
      <t>n</t>
    </r>
    <r>
      <rPr>
        <sz val="11"/>
        <rFont val="Calibri"/>
        <family val="2"/>
      </rPr>
      <t xml:space="preserve"> contient les fiches de terrain nécessaires pour effectuer certains relevés sur le terrain.
- Les onglets </t>
    </r>
    <r>
      <rPr>
        <sz val="11"/>
        <color indexed="13"/>
        <rFont val="Wingdings"/>
        <charset val="2"/>
      </rPr>
      <t>n</t>
    </r>
    <r>
      <rPr>
        <sz val="11"/>
        <rFont val="Calibri"/>
        <family val="2"/>
      </rPr>
      <t xml:space="preserve"> constituent les onglets de travail et comportent des cellules grisées à renseigner suite aux relevés sur le terrain.
- L'onglet </t>
    </r>
    <r>
      <rPr>
        <sz val="11"/>
        <color rgb="FF00B0F0"/>
        <rFont val="Wingdings"/>
        <charset val="2"/>
      </rPr>
      <t>n</t>
    </r>
    <r>
      <rPr>
        <sz val="11"/>
        <rFont val="Calibri"/>
        <family val="2"/>
      </rPr>
      <t xml:space="preserve"> est un récapitulatif de l'ensemble des données renseignées.</t>
    </r>
  </si>
  <si>
    <t>Réalisation : Alexandra Hubert &amp; Mikaël Le Bihan (Direction Bretagne, Pays de la Loire de l'Agence Française pour la Biodiversité)</t>
  </si>
  <si>
    <t>Unités</t>
  </si>
  <si>
    <t>-</t>
  </si>
  <si>
    <t>JJ/MM/AAAA</t>
  </si>
  <si>
    <t>m</t>
  </si>
  <si>
    <t>%</t>
  </si>
  <si>
    <t>mm</t>
  </si>
  <si>
    <t>Point GPS aval (L93)</t>
  </si>
  <si>
    <t>Point GPS amont (L93)</t>
  </si>
  <si>
    <r>
      <rPr>
        <b/>
        <sz val="11"/>
        <rFont val="Calibri"/>
        <family val="2"/>
      </rPr>
      <t>Domaine d'application :</t>
    </r>
    <r>
      <rPr>
        <sz val="11"/>
        <rFont val="Calibri"/>
        <family val="2"/>
      </rPr>
      <t xml:space="preserve"> Cet outil vise à accompagner la bancarisation des données renseignées dans le cadre du guide suivi intitulé " Aide à l’élaboration d’un programme pour le suivi des travaux de restauration de cours d’eau (continuité et hydromorphologie)".</t>
    </r>
  </si>
  <si>
    <t xml:space="preserve">  Les cellules colorées en orange contiennent une liste déroulante. Veillez à sélectionner la donnée qui convient. </t>
  </si>
  <si>
    <t>Données des suivis</t>
  </si>
  <si>
    <t xml:space="preserve">  Les cellules colorées en bleu sont à remplir. </t>
  </si>
  <si>
    <t>Aide à l’élaboration d’un programme pour le suivi des travaux de restauration de cours d’eau 
(continuité et hydromorphologie)</t>
  </si>
  <si>
    <r>
      <t xml:space="preserve">  Les cellules colorées en vert contiennent des formules automatiques. Il ne faut donc pas les remplir. Elles sont protégées par le mot de passe suivant : </t>
    </r>
    <r>
      <rPr>
        <b/>
        <sz val="11"/>
        <color theme="1"/>
        <rFont val="Calibri"/>
        <family val="2"/>
        <scheme val="minor"/>
      </rPr>
      <t>MDP</t>
    </r>
  </si>
  <si>
    <t>Coordonnées de la personne référente (nom, prénom, mail)</t>
  </si>
  <si>
    <t xml:space="preserve">Carte (avec la méthode de calcul sous SIG) </t>
  </si>
  <si>
    <t>Tableau dans l'onglet 
"Bande riveraine récap"</t>
  </si>
  <si>
    <t xml:space="preserve">Description de la côte de référence : </t>
  </si>
  <si>
    <t>Un seul suivi (état avant/après travaux)</t>
  </si>
  <si>
    <t>Version : v.1 du 29/01/2019</t>
  </si>
  <si>
    <t>Total</t>
  </si>
  <si>
    <t>Granulométrie dominante et accessoire des radiers</t>
  </si>
  <si>
    <t>Point GPS aval du radier</t>
  </si>
  <si>
    <t>Cartographie des faciès d'écoulement +
Granulométrie dominante et accessoire par faciès</t>
  </si>
  <si>
    <t>Etat n …….</t>
  </si>
  <si>
    <t>Type de faciès</t>
  </si>
  <si>
    <t>Longueur du faciès</t>
  </si>
  <si>
    <t>Types de faciès</t>
  </si>
  <si>
    <t>Colmatage observé</t>
  </si>
  <si>
    <t xml:space="preserve">                                                                                                                                                                 Caractérisation de la bande riveraine</t>
  </si>
  <si>
    <r>
      <t>La méthode Wolman s'applique sur 50 échantillons pour des radiers de qualité médiocre et sur 100 échantillons pour des radiers de bonne qualité</t>
    </r>
    <r>
      <rPr>
        <b/>
        <sz val="11"/>
        <rFont val="Wingdings"/>
        <charset val="2"/>
      </rPr>
      <t/>
    </r>
  </si>
  <si>
    <t>Etat avant travaux / Date : 03 avril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</si>
</sst>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4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indexed="8"/>
      <name val="Calibri"/>
      <family val="2"/>
    </font>
    <font>
      <sz val="10"/>
      <name val="Calibri"/>
      <family val="2"/>
    </font>
    <font>
      <sz val="10"/>
      <color indexed="48"/>
      <name val="Calibri"/>
      <family val="2"/>
    </font>
    <font>
      <b/>
      <sz val="8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53"/>
      <name val="Calibri"/>
      <family val="2"/>
    </font>
    <font>
      <sz val="12"/>
      <color rgb="FF000000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b/>
      <sz val="16"/>
      <name val="MapInfo Transportation"/>
      <family val="1"/>
      <charset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Wingdings"/>
      <charset val="2"/>
    </font>
    <font>
      <b/>
      <sz val="12"/>
      <name val="Calibri"/>
      <family val="2"/>
      <scheme val="minor"/>
    </font>
    <font>
      <sz val="11"/>
      <color theme="1"/>
      <name val="Wingdings"/>
      <charset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6" tint="-0.249977111117893"/>
      <name val="Calibri"/>
      <family val="2"/>
    </font>
    <font>
      <sz val="11"/>
      <name val="Calibri"/>
      <family val="2"/>
    </font>
    <font>
      <b/>
      <sz val="11"/>
      <name val="Wingdings"/>
      <charset val="2"/>
    </font>
    <font>
      <sz val="10"/>
      <color theme="1"/>
      <name val="Liberation Sans"/>
      <family val="2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11"/>
      <color indexed="57"/>
      <name val="Wingdings"/>
      <charset val="2"/>
    </font>
    <font>
      <sz val="11"/>
      <color indexed="13"/>
      <name val="Wingdings"/>
      <charset val="2"/>
    </font>
    <font>
      <b/>
      <sz val="14"/>
      <name val="Calibri"/>
      <family val="2"/>
    </font>
    <font>
      <sz val="11"/>
      <color indexed="8"/>
      <name val="Calibri"/>
      <family val="2"/>
      <charset val="1"/>
    </font>
    <font>
      <sz val="11"/>
      <color rgb="FF00B0F0"/>
      <name val="Wingdings"/>
      <charset val="2"/>
    </font>
    <font>
      <b/>
      <sz val="11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</font>
    <font>
      <sz val="12"/>
      <name val="Calibri"/>
      <family val="2"/>
    </font>
    <font>
      <b/>
      <sz val="10"/>
      <color theme="1"/>
      <name val="Liberation Sans"/>
      <family val="2"/>
    </font>
    <font>
      <b/>
      <sz val="14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9" fontId="12" fillId="0" borderId="0" applyFont="0" applyFill="0" applyBorder="0" applyAlignment="0" applyProtection="0"/>
    <xf numFmtId="0" fontId="25" fillId="0" borderId="0"/>
    <xf numFmtId="0" fontId="29" fillId="0" borderId="0"/>
  </cellStyleXfs>
  <cellXfs count="333">
    <xf numFmtId="0" fontId="0" fillId="0" borderId="0" xfId="0"/>
    <xf numFmtId="0" fontId="0" fillId="0" borderId="0" xfId="0" applyAlignment="1">
      <alignment wrapText="1"/>
    </xf>
    <xf numFmtId="0" fontId="0" fillId="4" borderId="1" xfId="0" applyFill="1" applyBorder="1" applyAlignment="1">
      <alignment wrapText="1"/>
    </xf>
    <xf numFmtId="0" fontId="0" fillId="0" borderId="1" xfId="0" applyBorder="1" applyAlignment="1">
      <alignment horizontal="right" wrapText="1"/>
    </xf>
    <xf numFmtId="0" fontId="2" fillId="5" borderId="4" xfId="0" applyFont="1" applyFill="1" applyBorder="1" applyAlignment="1" applyProtection="1"/>
    <xf numFmtId="0" fontId="3" fillId="5" borderId="1" xfId="0" applyFont="1" applyFill="1" applyBorder="1" applyAlignment="1" applyProtection="1">
      <alignment horizontal="center" vertical="center" wrapText="1"/>
    </xf>
    <xf numFmtId="0" fontId="3" fillId="5" borderId="0" xfId="0" applyFont="1" applyFill="1" applyAlignment="1" applyProtection="1">
      <alignment horizontal="center"/>
    </xf>
    <xf numFmtId="0" fontId="3" fillId="0" borderId="0" xfId="0" applyFont="1" applyProtection="1"/>
    <xf numFmtId="0" fontId="3" fillId="5" borderId="0" xfId="0" applyFont="1" applyFill="1" applyBorder="1" applyAlignment="1" applyProtection="1">
      <alignment horizontal="center" vertical="center" wrapText="1"/>
    </xf>
    <xf numFmtId="0" fontId="4" fillId="5" borderId="0" xfId="0" applyFont="1" applyFill="1" applyBorder="1" applyAlignment="1" applyProtection="1">
      <alignment horizontal="center" vertical="center" wrapText="1"/>
    </xf>
    <xf numFmtId="0" fontId="4" fillId="5" borderId="1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/>
    </xf>
    <xf numFmtId="0" fontId="3" fillId="5" borderId="1" xfId="0" applyFont="1" applyFill="1" applyBorder="1" applyAlignment="1" applyProtection="1">
      <alignment horizontal="left"/>
    </xf>
    <xf numFmtId="0" fontId="3" fillId="5" borderId="0" xfId="0" applyFont="1" applyFill="1" applyBorder="1" applyProtection="1"/>
    <xf numFmtId="0" fontId="3" fillId="5" borderId="0" xfId="0" applyFont="1" applyFill="1" applyBorder="1" applyAlignment="1" applyProtection="1">
      <alignment horizontal="left"/>
    </xf>
    <xf numFmtId="0" fontId="3" fillId="5" borderId="0" xfId="0" applyFont="1" applyFill="1" applyBorder="1" applyAlignment="1" applyProtection="1">
      <alignment horizontal="center"/>
    </xf>
    <xf numFmtId="0" fontId="3" fillId="5" borderId="1" xfId="0" applyFont="1" applyFill="1" applyBorder="1" applyAlignment="1" applyProtection="1">
      <alignment horizontal="center"/>
    </xf>
    <xf numFmtId="164" fontId="7" fillId="5" borderId="0" xfId="0" applyNumberFormat="1" applyFont="1" applyFill="1" applyBorder="1" applyAlignment="1" applyProtection="1">
      <alignment horizontal="center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vertical="center"/>
    </xf>
    <xf numFmtId="0" fontId="3" fillId="0" borderId="10" xfId="0" applyFont="1" applyBorder="1" applyAlignment="1" applyProtection="1">
      <alignment vertical="center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19" xfId="0" applyFont="1" applyFill="1" applyBorder="1" applyAlignment="1" applyProtection="1">
      <alignment horizontal="center" vertical="center" wrapText="1"/>
    </xf>
    <xf numFmtId="0" fontId="3" fillId="0" borderId="23" xfId="0" applyFont="1" applyFill="1" applyBorder="1" applyAlignment="1" applyProtection="1">
      <alignment horizontal="center" vertical="center" wrapText="1"/>
    </xf>
    <xf numFmtId="0" fontId="3" fillId="0" borderId="25" xfId="0" applyFont="1" applyFill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0" fillId="0" borderId="1" xfId="0" applyBorder="1"/>
    <xf numFmtId="0" fontId="0" fillId="2" borderId="0" xfId="0" applyFill="1"/>
    <xf numFmtId="0" fontId="3" fillId="5" borderId="0" xfId="0" applyFont="1" applyFill="1" applyBorder="1" applyAlignment="1" applyProtection="1">
      <alignment horizontal="center"/>
    </xf>
    <xf numFmtId="0" fontId="2" fillId="5" borderId="0" xfId="0" applyFont="1" applyFill="1" applyBorder="1" applyAlignment="1" applyProtection="1"/>
    <xf numFmtId="0" fontId="3" fillId="0" borderId="0" xfId="0" applyFont="1" applyAlignment="1" applyProtection="1">
      <alignment wrapText="1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 vertical="center"/>
    </xf>
    <xf numFmtId="0" fontId="10" fillId="0" borderId="5" xfId="0" applyFont="1" applyBorder="1" applyAlignment="1" applyProtection="1">
      <alignment horizontal="center" vertical="center" wrapText="1"/>
    </xf>
    <xf numFmtId="49" fontId="3" fillId="0" borderId="1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vertical="center" wrapText="1"/>
    </xf>
    <xf numFmtId="0" fontId="0" fillId="0" borderId="0" xfId="0" applyBorder="1"/>
    <xf numFmtId="0" fontId="0" fillId="0" borderId="1" xfId="0" applyFill="1" applyBorder="1"/>
    <xf numFmtId="0" fontId="0" fillId="6" borderId="1" xfId="0" applyFill="1" applyBorder="1"/>
    <xf numFmtId="9" fontId="0" fillId="6" borderId="1" xfId="1" applyFont="1" applyFill="1" applyBorder="1"/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0" xfId="0" applyFill="1" applyBorder="1"/>
    <xf numFmtId="0" fontId="0" fillId="9" borderId="1" xfId="0" applyFill="1" applyBorder="1" applyAlignment="1">
      <alignment vertical="center"/>
    </xf>
    <xf numFmtId="0" fontId="0" fillId="10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0" fillId="5" borderId="1" xfId="0" applyFont="1" applyFill="1" applyBorder="1" applyAlignment="1" applyProtection="1">
      <alignment horizontal="center" vertical="center" wrapText="1"/>
    </xf>
    <xf numFmtId="165" fontId="19" fillId="7" borderId="3" xfId="0" applyNumberFormat="1" applyFont="1" applyFill="1" applyBorder="1" applyAlignment="1" applyProtection="1">
      <alignment horizontal="left" vertical="center"/>
    </xf>
    <xf numFmtId="2" fontId="19" fillId="7" borderId="3" xfId="0" applyNumberFormat="1" applyFont="1" applyFill="1" applyBorder="1" applyAlignment="1" applyProtection="1">
      <alignment horizontal="left" vertical="center"/>
    </xf>
    <xf numFmtId="165" fontId="3" fillId="8" borderId="1" xfId="0" applyNumberFormat="1" applyFont="1" applyFill="1" applyBorder="1" applyAlignment="1" applyProtection="1">
      <alignment horizontal="center" vertical="center"/>
    </xf>
    <xf numFmtId="0" fontId="9" fillId="9" borderId="0" xfId="0" applyFont="1" applyFill="1" applyBorder="1" applyAlignment="1" applyProtection="1">
      <alignment horizontal="center" vertical="center" wrapText="1"/>
    </xf>
    <xf numFmtId="0" fontId="0" fillId="9" borderId="0" xfId="0" applyFill="1"/>
    <xf numFmtId="164" fontId="3" fillId="6" borderId="1" xfId="0" applyNumberFormat="1" applyFont="1" applyFill="1" applyBorder="1" applyAlignment="1" applyProtection="1">
      <alignment horizontal="center"/>
    </xf>
    <xf numFmtId="0" fontId="10" fillId="0" borderId="0" xfId="0" applyFont="1" applyProtection="1"/>
    <xf numFmtId="0" fontId="10" fillId="5" borderId="2" xfId="0" applyFont="1" applyFill="1" applyBorder="1" applyAlignment="1" applyProtection="1">
      <alignment horizontal="right"/>
    </xf>
    <xf numFmtId="0" fontId="10" fillId="0" borderId="2" xfId="0" applyFont="1" applyBorder="1" applyAlignment="1" applyProtection="1">
      <alignment horizontal="right"/>
    </xf>
    <xf numFmtId="0" fontId="22" fillId="0" borderId="0" xfId="0" applyFont="1" applyAlignment="1">
      <alignment horizontal="left" vertical="center" wrapText="1"/>
    </xf>
    <xf numFmtId="0" fontId="0" fillId="0" borderId="0" xfId="0" applyAlignment="1"/>
    <xf numFmtId="0" fontId="0" fillId="0" borderId="1" xfId="0" applyBorder="1" applyAlignment="1"/>
    <xf numFmtId="0" fontId="0" fillId="6" borderId="1" xfId="0" applyFill="1" applyBorder="1" applyAlignment="1"/>
    <xf numFmtId="0" fontId="0" fillId="0" borderId="0" xfId="0" applyBorder="1" applyAlignment="1"/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0" fillId="7" borderId="1" xfId="0" applyFill="1" applyBorder="1"/>
    <xf numFmtId="0" fontId="0" fillId="0" borderId="0" xfId="0" applyAlignment="1">
      <alignment horizontal="center" vertical="center"/>
    </xf>
    <xf numFmtId="0" fontId="0" fillId="2" borderId="0" xfId="0" applyFill="1" applyAlignment="1"/>
    <xf numFmtId="0" fontId="8" fillId="0" borderId="31" xfId="0" applyFont="1" applyBorder="1" applyAlignment="1">
      <alignment horizontal="left" vertical="center" wrapText="1" readingOrder="1"/>
    </xf>
    <xf numFmtId="0" fontId="0" fillId="9" borderId="0" xfId="0" applyFill="1" applyAlignment="1"/>
    <xf numFmtId="0" fontId="8" fillId="0" borderId="32" xfId="0" applyFont="1" applyBorder="1" applyAlignment="1">
      <alignment horizontal="left" vertical="center" wrapText="1" readingOrder="1"/>
    </xf>
    <xf numFmtId="0" fontId="3" fillId="5" borderId="0" xfId="0" applyFont="1" applyFill="1" applyBorder="1" applyAlignment="1" applyProtection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right" wrapText="1"/>
    </xf>
    <xf numFmtId="0" fontId="0" fillId="10" borderId="1" xfId="0" applyFill="1" applyBorder="1" applyAlignment="1">
      <alignment horizontal="right" wrapText="1"/>
    </xf>
    <xf numFmtId="0" fontId="0" fillId="6" borderId="1" xfId="0" applyFill="1" applyBorder="1" applyAlignment="1">
      <alignment horizontal="right" wrapText="1"/>
    </xf>
    <xf numFmtId="0" fontId="0" fillId="6" borderId="1" xfId="0" applyFill="1" applyBorder="1" applyAlignment="1">
      <alignment wrapText="1"/>
    </xf>
    <xf numFmtId="164" fontId="3" fillId="8" borderId="1" xfId="0" applyNumberFormat="1" applyFont="1" applyFill="1" applyBorder="1" applyAlignment="1" applyProtection="1">
      <alignment horizontal="center"/>
    </xf>
    <xf numFmtId="0" fontId="10" fillId="9" borderId="1" xfId="0" applyFont="1" applyFill="1" applyBorder="1" applyAlignment="1" applyProtection="1">
      <alignment horizontal="center"/>
    </xf>
    <xf numFmtId="0" fontId="0" fillId="8" borderId="1" xfId="0" applyFill="1" applyBorder="1"/>
    <xf numFmtId="0" fontId="0" fillId="10" borderId="1" xfId="0" applyFill="1" applyBorder="1"/>
    <xf numFmtId="0" fontId="13" fillId="10" borderId="1" xfId="0" applyFont="1" applyFill="1" applyBorder="1"/>
    <xf numFmtId="164" fontId="0" fillId="8" borderId="1" xfId="0" applyNumberFormat="1" applyFill="1" applyBorder="1"/>
    <xf numFmtId="2" fontId="3" fillId="9" borderId="0" xfId="0" applyNumberFormat="1" applyFont="1" applyFill="1" applyBorder="1" applyAlignment="1" applyProtection="1">
      <alignment horizontal="center"/>
      <protection locked="0"/>
    </xf>
    <xf numFmtId="164" fontId="3" fillId="9" borderId="0" xfId="0" applyNumberFormat="1" applyFont="1" applyFill="1" applyBorder="1" applyAlignment="1" applyProtection="1">
      <alignment horizontal="center"/>
      <protection locked="0"/>
    </xf>
    <xf numFmtId="0" fontId="10" fillId="9" borderId="0" xfId="0" applyFont="1" applyFill="1" applyBorder="1" applyAlignment="1" applyProtection="1">
      <alignment horizontal="center"/>
    </xf>
    <xf numFmtId="0" fontId="0" fillId="10" borderId="1" xfId="0" applyFill="1" applyBorder="1" applyAlignment="1">
      <alignment wrapText="1"/>
    </xf>
    <xf numFmtId="0" fontId="23" fillId="4" borderId="1" xfId="0" applyFont="1" applyFill="1" applyBorder="1" applyAlignment="1">
      <alignment horizontal="center" wrapText="1"/>
    </xf>
    <xf numFmtId="0" fontId="23" fillId="4" borderId="1" xfId="0" applyFont="1" applyFill="1" applyBorder="1" applyAlignment="1">
      <alignment horizontal="right" wrapText="1"/>
    </xf>
    <xf numFmtId="9" fontId="0" fillId="6" borderId="1" xfId="0" applyNumberFormat="1" applyFill="1" applyBorder="1" applyAlignment="1">
      <alignment wrapText="1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0" xfId="0" applyBorder="1" applyAlignment="1">
      <alignment horizontal="center" wrapText="1"/>
    </xf>
    <xf numFmtId="0" fontId="23" fillId="9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0" fillId="5" borderId="2" xfId="0" applyFont="1" applyFill="1" applyBorder="1" applyAlignment="1" applyProtection="1">
      <alignment horizontal="right"/>
    </xf>
    <xf numFmtId="0" fontId="20" fillId="0" borderId="2" xfId="0" applyFont="1" applyBorder="1" applyAlignment="1" applyProtection="1">
      <alignment horizontal="right"/>
    </xf>
    <xf numFmtId="0" fontId="20" fillId="5" borderId="0" xfId="2" applyFont="1" applyFill="1"/>
    <xf numFmtId="49" fontId="20" fillId="5" borderId="0" xfId="2" applyNumberFormat="1" applyFont="1" applyFill="1" applyAlignment="1">
      <alignment horizontal="right"/>
    </xf>
    <xf numFmtId="0" fontId="3" fillId="5" borderId="0" xfId="2" applyFont="1" applyFill="1"/>
    <xf numFmtId="0" fontId="3" fillId="5" borderId="15" xfId="2" applyFont="1" applyFill="1" applyBorder="1" applyAlignment="1">
      <alignment horizontal="right"/>
    </xf>
    <xf numFmtId="0" fontId="3" fillId="5" borderId="21" xfId="2" applyFont="1" applyFill="1" applyBorder="1" applyAlignment="1">
      <alignment horizontal="right"/>
    </xf>
    <xf numFmtId="0" fontId="3" fillId="5" borderId="21" xfId="2" applyFont="1" applyFill="1" applyBorder="1" applyAlignment="1">
      <alignment horizontal="left"/>
    </xf>
    <xf numFmtId="0" fontId="3" fillId="5" borderId="20" xfId="2" applyFont="1" applyFill="1" applyBorder="1" applyAlignment="1">
      <alignment horizontal="left"/>
    </xf>
    <xf numFmtId="0" fontId="20" fillId="5" borderId="29" xfId="2" applyFont="1" applyFill="1" applyBorder="1"/>
    <xf numFmtId="0" fontId="20" fillId="5" borderId="0" xfId="2" applyFont="1" applyFill="1" applyBorder="1"/>
    <xf numFmtId="0" fontId="20" fillId="5" borderId="33" xfId="2" applyFont="1" applyFill="1" applyBorder="1"/>
    <xf numFmtId="0" fontId="20" fillId="5" borderId="29" xfId="2" applyFont="1" applyFill="1" applyBorder="1" applyAlignment="1">
      <alignment vertical="center" wrapText="1"/>
    </xf>
    <xf numFmtId="0" fontId="20" fillId="5" borderId="29" xfId="2" quotePrefix="1" applyFont="1" applyFill="1" applyBorder="1" applyAlignment="1">
      <alignment vertical="top" wrapText="1"/>
    </xf>
    <xf numFmtId="0" fontId="20" fillId="5" borderId="0" xfId="2" quotePrefix="1" applyFont="1" applyFill="1" applyBorder="1" applyAlignment="1">
      <alignment vertical="top" wrapText="1"/>
    </xf>
    <xf numFmtId="0" fontId="20" fillId="5" borderId="33" xfId="2" quotePrefix="1" applyFont="1" applyFill="1" applyBorder="1" applyAlignment="1">
      <alignment vertical="top" wrapText="1"/>
    </xf>
    <xf numFmtId="0" fontId="20" fillId="5" borderId="29" xfId="2" applyFont="1" applyFill="1" applyBorder="1" applyAlignment="1">
      <alignment vertical="top" wrapText="1"/>
    </xf>
    <xf numFmtId="0" fontId="20" fillId="5" borderId="0" xfId="2" applyFont="1" applyFill="1" applyBorder="1" applyAlignment="1">
      <alignment vertical="top" wrapText="1"/>
    </xf>
    <xf numFmtId="0" fontId="20" fillId="5" borderId="33" xfId="2" applyFont="1" applyFill="1" applyBorder="1" applyAlignment="1">
      <alignment vertical="top" wrapText="1"/>
    </xf>
    <xf numFmtId="0" fontId="20" fillId="5" borderId="29" xfId="2" applyFont="1" applyFill="1" applyBorder="1" applyAlignment="1">
      <alignment horizontal="justify" vertical="top" wrapText="1"/>
    </xf>
    <xf numFmtId="0" fontId="20" fillId="5" borderId="0" xfId="2" applyFont="1" applyFill="1" applyBorder="1" applyAlignment="1">
      <alignment horizontal="justify" vertical="top" wrapText="1"/>
    </xf>
    <xf numFmtId="0" fontId="20" fillId="5" borderId="33" xfId="2" applyFont="1" applyFill="1" applyBorder="1" applyAlignment="1">
      <alignment horizontal="justify" vertical="top" wrapText="1"/>
    </xf>
    <xf numFmtId="0" fontId="20" fillId="5" borderId="29" xfId="2" applyFont="1" applyFill="1" applyBorder="1" applyAlignment="1">
      <alignment vertical="top"/>
    </xf>
    <xf numFmtId="0" fontId="20" fillId="5" borderId="0" xfId="2" applyFont="1" applyFill="1" applyBorder="1" applyAlignment="1">
      <alignment vertical="top"/>
    </xf>
    <xf numFmtId="0" fontId="20" fillId="5" borderId="33" xfId="2" applyFont="1" applyFill="1" applyBorder="1" applyAlignment="1">
      <alignment vertical="top"/>
    </xf>
    <xf numFmtId="0" fontId="20" fillId="5" borderId="28" xfId="2" applyFont="1" applyFill="1" applyBorder="1"/>
    <xf numFmtId="0" fontId="20" fillId="5" borderId="17" xfId="2" applyFont="1" applyFill="1" applyBorder="1"/>
    <xf numFmtId="0" fontId="20" fillId="5" borderId="16" xfId="2" applyFont="1" applyFill="1" applyBorder="1"/>
    <xf numFmtId="0" fontId="9" fillId="5" borderId="33" xfId="2" applyFont="1" applyFill="1" applyBorder="1" applyAlignment="1">
      <alignment horizontal="left" vertical="top" wrapText="1"/>
    </xf>
    <xf numFmtId="0" fontId="9" fillId="5" borderId="0" xfId="2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center" wrapText="1"/>
    </xf>
    <xf numFmtId="0" fontId="31" fillId="0" borderId="0" xfId="0" applyFont="1" applyAlignment="1">
      <alignment wrapText="1"/>
    </xf>
    <xf numFmtId="0" fontId="31" fillId="0" borderId="0" xfId="0" applyFont="1"/>
    <xf numFmtId="0" fontId="23" fillId="10" borderId="1" xfId="0" applyFont="1" applyFill="1" applyBorder="1"/>
    <xf numFmtId="0" fontId="23" fillId="9" borderId="1" xfId="0" applyFont="1" applyFill="1" applyBorder="1" applyAlignment="1">
      <alignment horizontal="center" vertical="center" wrapText="1"/>
    </xf>
    <xf numFmtId="0" fontId="3" fillId="5" borderId="0" xfId="2" applyFont="1" applyFill="1" applyBorder="1" applyAlignment="1"/>
    <xf numFmtId="0" fontId="3" fillId="5" borderId="33" xfId="2" applyFont="1" applyFill="1" applyBorder="1" applyAlignment="1"/>
    <xf numFmtId="0" fontId="20" fillId="5" borderId="29" xfId="2" applyFont="1" applyFill="1" applyBorder="1" applyAlignment="1"/>
    <xf numFmtId="0" fontId="20" fillId="6" borderId="1" xfId="2" applyFont="1" applyFill="1" applyBorder="1"/>
    <xf numFmtId="0" fontId="20" fillId="11" borderId="1" xfId="2" applyFont="1" applyFill="1" applyBorder="1"/>
    <xf numFmtId="0" fontId="0" fillId="9" borderId="1" xfId="0" applyFill="1" applyBorder="1" applyAlignment="1">
      <alignment horizontal="center" wrapText="1"/>
    </xf>
    <xf numFmtId="0" fontId="0" fillId="9" borderId="27" xfId="0" applyFill="1" applyBorder="1" applyAlignment="1">
      <alignment horizontal="center" wrapText="1"/>
    </xf>
    <xf numFmtId="0" fontId="0" fillId="9" borderId="6" xfId="0" applyFill="1" applyBorder="1" applyAlignment="1">
      <alignment horizontal="center" wrapText="1"/>
    </xf>
    <xf numFmtId="9" fontId="0" fillId="9" borderId="1" xfId="0" applyNumberFormat="1" applyFill="1" applyBorder="1" applyAlignment="1">
      <alignment horizontal="center" wrapText="1"/>
    </xf>
    <xf numFmtId="0" fontId="23" fillId="9" borderId="1" xfId="0" applyFont="1" applyFill="1" applyBorder="1" applyAlignment="1">
      <alignment horizontal="center" wrapText="1"/>
    </xf>
    <xf numFmtId="0" fontId="20" fillId="12" borderId="1" xfId="2" applyFont="1" applyFill="1" applyBorder="1"/>
    <xf numFmtId="0" fontId="0" fillId="9" borderId="1" xfId="0" applyFill="1" applyBorder="1" applyAlignment="1">
      <alignment horizontal="center" vertical="center" wrapText="1"/>
    </xf>
    <xf numFmtId="0" fontId="0" fillId="9" borderId="1" xfId="0" applyFill="1" applyBorder="1"/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3" fillId="5" borderId="0" xfId="0" applyFont="1" applyFill="1" applyBorder="1" applyAlignment="1" applyProtection="1">
      <alignment horizontal="center"/>
    </xf>
    <xf numFmtId="0" fontId="0" fillId="6" borderId="1" xfId="0" applyFill="1" applyBorder="1" applyAlignment="1" applyProtection="1">
      <alignment horizontal="right" wrapText="1"/>
    </xf>
    <xf numFmtId="0" fontId="0" fillId="11" borderId="1" xfId="0" applyFill="1" applyBorder="1" applyAlignment="1" applyProtection="1">
      <alignment wrapText="1"/>
      <protection locked="0"/>
    </xf>
    <xf numFmtId="0" fontId="0" fillId="4" borderId="1" xfId="0" applyFill="1" applyBorder="1" applyAlignment="1" applyProtection="1">
      <alignment wrapText="1"/>
      <protection locked="0"/>
    </xf>
    <xf numFmtId="0" fontId="0" fillId="12" borderId="1" xfId="0" applyFill="1" applyBorder="1" applyAlignment="1" applyProtection="1">
      <alignment horizontal="right"/>
      <protection locked="0"/>
    </xf>
    <xf numFmtId="0" fontId="0" fillId="12" borderId="1" xfId="0" applyFill="1" applyBorder="1" applyProtection="1">
      <protection locked="0"/>
    </xf>
    <xf numFmtId="0" fontId="0" fillId="12" borderId="1" xfId="0" applyFill="1" applyBorder="1" applyAlignment="1" applyProtection="1">
      <protection locked="0"/>
    </xf>
    <xf numFmtId="0" fontId="0" fillId="11" borderId="1" xfId="0" applyFill="1" applyBorder="1" applyProtection="1">
      <protection locked="0"/>
    </xf>
    <xf numFmtId="0" fontId="0" fillId="4" borderId="1" xfId="0" applyFill="1" applyBorder="1" applyProtection="1">
      <protection locked="0"/>
    </xf>
    <xf numFmtId="0" fontId="0" fillId="12" borderId="1" xfId="0" applyFill="1" applyBorder="1" applyAlignment="1" applyProtection="1">
      <alignment wrapText="1"/>
      <protection locked="0"/>
    </xf>
    <xf numFmtId="0" fontId="0" fillId="12" borderId="6" xfId="0" applyFill="1" applyBorder="1" applyProtection="1">
      <protection locked="0"/>
    </xf>
    <xf numFmtId="9" fontId="0" fillId="6" borderId="1" xfId="0" applyNumberFormat="1" applyFill="1" applyBorder="1"/>
    <xf numFmtId="0" fontId="0" fillId="2" borderId="0" xfId="0" applyFill="1" applyAlignment="1">
      <alignment wrapText="1"/>
    </xf>
    <xf numFmtId="0" fontId="0" fillId="2" borderId="0" xfId="0" applyFill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9" borderId="0" xfId="0" applyFill="1" applyAlignment="1">
      <alignment vertical="center"/>
    </xf>
    <xf numFmtId="0" fontId="0" fillId="9" borderId="0" xfId="0" applyFill="1" applyBorder="1" applyProtection="1">
      <protection locked="0"/>
    </xf>
    <xf numFmtId="0" fontId="35" fillId="0" borderId="1" xfId="0" applyFont="1" applyBorder="1" applyAlignment="1">
      <alignment horizontal="center" vertical="center" wrapText="1"/>
    </xf>
    <xf numFmtId="0" fontId="0" fillId="12" borderId="1" xfId="0" applyFill="1" applyBorder="1" applyAlignment="1" applyProtection="1">
      <alignment horizontal="center" vertical="center"/>
      <protection locked="0"/>
    </xf>
    <xf numFmtId="0" fontId="0" fillId="11" borderId="1" xfId="0" applyFill="1" applyBorder="1" applyAlignment="1" applyProtection="1">
      <alignment horizontal="center" vertical="center"/>
      <protection locked="0"/>
    </xf>
    <xf numFmtId="2" fontId="3" fillId="12" borderId="1" xfId="0" applyNumberFormat="1" applyFont="1" applyFill="1" applyBorder="1" applyAlignment="1" applyProtection="1">
      <alignment horizontal="center"/>
      <protection locked="0"/>
    </xf>
    <xf numFmtId="164" fontId="3" fillId="12" borderId="1" xfId="0" applyNumberFormat="1" applyFont="1" applyFill="1" applyBorder="1" applyAlignment="1" applyProtection="1">
      <alignment horizontal="center"/>
      <protection locked="0"/>
    </xf>
    <xf numFmtId="0" fontId="36" fillId="12" borderId="1" xfId="0" applyFont="1" applyFill="1" applyBorder="1" applyAlignment="1" applyProtection="1">
      <alignment horizontal="center" wrapText="1"/>
      <protection locked="0"/>
    </xf>
    <xf numFmtId="0" fontId="1" fillId="12" borderId="1" xfId="0" applyFont="1" applyFill="1" applyBorder="1" applyAlignment="1" applyProtection="1">
      <alignment horizontal="center" wrapText="1"/>
      <protection locked="0"/>
    </xf>
    <xf numFmtId="164" fontId="37" fillId="6" borderId="1" xfId="0" applyNumberFormat="1" applyFont="1" applyFill="1" applyBorder="1" applyAlignment="1" applyProtection="1">
      <alignment horizontal="center"/>
    </xf>
    <xf numFmtId="164" fontId="6" fillId="12" borderId="1" xfId="0" applyNumberFormat="1" applyFont="1" applyFill="1" applyBorder="1" applyAlignment="1" applyProtection="1">
      <alignment horizontal="center"/>
      <protection locked="0"/>
    </xf>
    <xf numFmtId="2" fontId="6" fillId="12" borderId="1" xfId="0" applyNumberFormat="1" applyFont="1" applyFill="1" applyBorder="1" applyAlignment="1" applyProtection="1">
      <alignment horizontal="center"/>
      <protection locked="0"/>
    </xf>
    <xf numFmtId="164" fontId="6" fillId="6" borderId="1" xfId="0" applyNumberFormat="1" applyFont="1" applyFill="1" applyBorder="1" applyAlignment="1" applyProtection="1">
      <alignment horizontal="center"/>
    </xf>
    <xf numFmtId="0" fontId="3" fillId="12" borderId="1" xfId="0" applyFont="1" applyFill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 vertical="center" wrapText="1"/>
    </xf>
    <xf numFmtId="0" fontId="3" fillId="9" borderId="1" xfId="0" applyFont="1" applyFill="1" applyBorder="1" applyProtection="1"/>
    <xf numFmtId="165" fontId="3" fillId="12" borderId="1" xfId="0" applyNumberFormat="1" applyFont="1" applyFill="1" applyBorder="1" applyAlignment="1" applyProtection="1">
      <alignment horizontal="center" vertical="center"/>
      <protection locked="0"/>
    </xf>
    <xf numFmtId="0" fontId="13" fillId="14" borderId="1" xfId="0" applyFont="1" applyFill="1" applyBorder="1" applyAlignment="1">
      <alignment vertical="center"/>
    </xf>
    <xf numFmtId="0" fontId="0" fillId="14" borderId="1" xfId="0" applyFill="1" applyBorder="1" applyAlignment="1" applyProtection="1">
      <alignment vertical="center"/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3" fillId="12" borderId="15" xfId="0" applyFont="1" applyFill="1" applyBorder="1" applyAlignment="1" applyProtection="1">
      <alignment vertical="center" wrapText="1"/>
      <protection locked="0"/>
    </xf>
    <xf numFmtId="0" fontId="3" fillId="12" borderId="6" xfId="0" applyFont="1" applyFill="1" applyBorder="1" applyAlignment="1" applyProtection="1">
      <alignment vertical="center" wrapText="1"/>
      <protection locked="0"/>
    </xf>
    <xf numFmtId="0" fontId="3" fillId="12" borderId="3" xfId="0" applyFont="1" applyFill="1" applyBorder="1" applyAlignment="1" applyProtection="1">
      <alignment vertical="center" wrapText="1"/>
      <protection locked="0"/>
    </xf>
    <xf numFmtId="0" fontId="3" fillId="12" borderId="1" xfId="0" applyFont="1" applyFill="1" applyBorder="1" applyAlignment="1" applyProtection="1">
      <alignment vertical="center" wrapText="1"/>
      <protection locked="0"/>
    </xf>
    <xf numFmtId="0" fontId="3" fillId="12" borderId="24" xfId="0" applyFont="1" applyFill="1" applyBorder="1" applyAlignment="1" applyProtection="1">
      <alignment vertical="center" wrapText="1"/>
      <protection locked="0"/>
    </xf>
    <xf numFmtId="0" fontId="3" fillId="12" borderId="12" xfId="0" applyFont="1" applyFill="1" applyBorder="1" applyAlignment="1" applyProtection="1">
      <alignment vertical="center" wrapText="1"/>
      <protection locked="0"/>
    </xf>
    <xf numFmtId="0" fontId="39" fillId="9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 wrapText="1"/>
    </xf>
    <xf numFmtId="0" fontId="34" fillId="10" borderId="1" xfId="0" applyFont="1" applyFill="1" applyBorder="1"/>
    <xf numFmtId="0" fontId="35" fillId="10" borderId="1" xfId="0" applyFont="1" applyFill="1" applyBorder="1" applyAlignment="1">
      <alignment horizontal="left" vertical="center" wrapText="1"/>
    </xf>
    <xf numFmtId="0" fontId="10" fillId="10" borderId="5" xfId="0" applyFont="1" applyFill="1" applyBorder="1" applyAlignment="1" applyProtection="1">
      <alignment horizontal="center" vertical="center"/>
    </xf>
    <xf numFmtId="0" fontId="10" fillId="10" borderId="5" xfId="0" applyFont="1" applyFill="1" applyBorder="1" applyAlignment="1" applyProtection="1">
      <alignment horizontal="center" vertical="center" wrapText="1"/>
    </xf>
    <xf numFmtId="0" fontId="3" fillId="10" borderId="1" xfId="0" applyFont="1" applyFill="1" applyBorder="1" applyAlignment="1" applyProtection="1">
      <alignment horizontal="center"/>
    </xf>
    <xf numFmtId="49" fontId="3" fillId="10" borderId="1" xfId="0" applyNumberFormat="1" applyFont="1" applyFill="1" applyBorder="1" applyAlignment="1" applyProtection="1">
      <alignment horizontal="center"/>
    </xf>
    <xf numFmtId="0" fontId="3" fillId="5" borderId="0" xfId="2" applyFont="1" applyFill="1" applyBorder="1" applyAlignment="1">
      <alignment horizontal="center"/>
    </xf>
    <xf numFmtId="0" fontId="0" fillId="9" borderId="33" xfId="0" applyFont="1" applyFill="1" applyBorder="1" applyAlignment="1">
      <alignment horizontal="left" vertical="center" wrapText="1"/>
    </xf>
    <xf numFmtId="0" fontId="0" fillId="9" borderId="0" xfId="0" applyFont="1" applyFill="1" applyBorder="1" applyAlignment="1">
      <alignment horizontal="left" vertical="center" wrapText="1"/>
    </xf>
    <xf numFmtId="0" fontId="0" fillId="9" borderId="29" xfId="0" applyFont="1" applyFill="1" applyBorder="1" applyAlignment="1">
      <alignment horizontal="left" vertical="center" wrapText="1"/>
    </xf>
    <xf numFmtId="0" fontId="20" fillId="5" borderId="0" xfId="2" applyFont="1" applyFill="1" applyBorder="1" applyAlignment="1">
      <alignment horizontal="left"/>
    </xf>
    <xf numFmtId="0" fontId="20" fillId="5" borderId="33" xfId="2" applyFont="1" applyFill="1" applyBorder="1" applyAlignment="1">
      <alignment horizontal="left" vertical="center" wrapText="1"/>
    </xf>
    <xf numFmtId="0" fontId="20" fillId="5" borderId="0" xfId="2" applyFont="1" applyFill="1" applyBorder="1" applyAlignment="1">
      <alignment horizontal="left" vertical="center" wrapText="1"/>
    </xf>
    <xf numFmtId="0" fontId="28" fillId="5" borderId="17" xfId="2" applyFont="1" applyFill="1" applyBorder="1" applyAlignment="1">
      <alignment horizontal="center" vertical="center" wrapText="1"/>
    </xf>
    <xf numFmtId="0" fontId="28" fillId="5" borderId="0" xfId="2" applyFont="1" applyFill="1" applyBorder="1" applyAlignment="1">
      <alignment horizontal="center" vertical="center" wrapText="1"/>
    </xf>
    <xf numFmtId="0" fontId="20" fillId="5" borderId="33" xfId="2" applyFont="1" applyFill="1" applyBorder="1" applyAlignment="1">
      <alignment horizontal="justify" vertical="top" wrapText="1"/>
    </xf>
    <xf numFmtId="0" fontId="20" fillId="5" borderId="0" xfId="2" applyFont="1" applyFill="1" applyBorder="1" applyAlignment="1">
      <alignment horizontal="justify" vertical="top" wrapText="1"/>
    </xf>
    <xf numFmtId="0" fontId="20" fillId="5" borderId="29" xfId="2" applyFont="1" applyFill="1" applyBorder="1" applyAlignment="1">
      <alignment horizontal="justify" vertical="top" wrapText="1"/>
    </xf>
    <xf numFmtId="0" fontId="25" fillId="0" borderId="33" xfId="2" applyBorder="1" applyAlignment="1">
      <alignment horizontal="justify" vertical="top" wrapText="1"/>
    </xf>
    <xf numFmtId="0" fontId="25" fillId="0" borderId="0" xfId="2" applyAlignment="1">
      <alignment horizontal="justify" vertical="top" wrapText="1"/>
    </xf>
    <xf numFmtId="0" fontId="25" fillId="0" borderId="29" xfId="2" applyBorder="1" applyAlignment="1">
      <alignment horizontal="justify" vertical="top" wrapText="1"/>
    </xf>
    <xf numFmtId="0" fontId="20" fillId="5" borderId="33" xfId="2" applyFont="1" applyFill="1" applyBorder="1" applyAlignment="1">
      <alignment horizontal="left" vertical="top" wrapText="1"/>
    </xf>
    <xf numFmtId="0" fontId="20" fillId="5" borderId="0" xfId="2" applyFont="1" applyFill="1" applyBorder="1" applyAlignment="1">
      <alignment horizontal="left" vertical="top" wrapText="1"/>
    </xf>
    <xf numFmtId="0" fontId="20" fillId="5" borderId="29" xfId="2" applyFont="1" applyFill="1" applyBorder="1" applyAlignment="1">
      <alignment horizontal="left" vertical="top" wrapText="1"/>
    </xf>
    <xf numFmtId="0" fontId="9" fillId="5" borderId="33" xfId="2" applyFont="1" applyFill="1" applyBorder="1" applyAlignment="1">
      <alignment horizontal="left" vertical="top" wrapText="1"/>
    </xf>
    <xf numFmtId="0" fontId="9" fillId="5" borderId="0" xfId="2" applyFont="1" applyFill="1" applyBorder="1" applyAlignment="1">
      <alignment horizontal="left" vertical="top" wrapText="1"/>
    </xf>
    <xf numFmtId="0" fontId="32" fillId="2" borderId="33" xfId="0" applyFont="1" applyFill="1" applyBorder="1" applyAlignment="1">
      <alignment horizontal="center" vertical="center" wrapText="1"/>
    </xf>
    <xf numFmtId="0" fontId="32" fillId="2" borderId="0" xfId="0" applyFont="1" applyFill="1" applyBorder="1" applyAlignment="1">
      <alignment horizontal="center" vertical="center" wrapText="1"/>
    </xf>
    <xf numFmtId="0" fontId="23" fillId="9" borderId="1" xfId="0" applyFont="1" applyFill="1" applyBorder="1" applyAlignment="1">
      <alignment horizontal="center" vertical="center" wrapText="1"/>
    </xf>
    <xf numFmtId="0" fontId="23" fillId="9" borderId="5" xfId="0" applyFont="1" applyFill="1" applyBorder="1" applyAlignment="1">
      <alignment horizontal="center" vertical="center" wrapText="1"/>
    </xf>
    <xf numFmtId="0" fontId="23" fillId="9" borderId="27" xfId="0" applyFont="1" applyFill="1" applyBorder="1" applyAlignment="1">
      <alignment horizontal="center" vertical="center" wrapText="1"/>
    </xf>
    <xf numFmtId="0" fontId="23" fillId="9" borderId="6" xfId="0" applyFont="1" applyFill="1" applyBorder="1" applyAlignment="1">
      <alignment horizontal="center" vertical="center" wrapText="1"/>
    </xf>
    <xf numFmtId="0" fontId="0" fillId="12" borderId="1" xfId="0" applyFill="1" applyBorder="1" applyAlignment="1" applyProtection="1">
      <alignment horizontal="center" wrapText="1"/>
      <protection locked="0"/>
    </xf>
    <xf numFmtId="0" fontId="0" fillId="12" borderId="2" xfId="0" applyFill="1" applyBorder="1" applyAlignment="1" applyProtection="1">
      <alignment horizontal="center" wrapText="1"/>
      <protection locked="0"/>
    </xf>
    <xf numFmtId="0" fontId="0" fillId="12" borderId="26" xfId="0" applyFill="1" applyBorder="1" applyAlignment="1" applyProtection="1">
      <alignment horizontal="center" wrapText="1"/>
      <protection locked="0"/>
    </xf>
    <xf numFmtId="0" fontId="0" fillId="12" borderId="3" xfId="0" applyFill="1" applyBorder="1" applyAlignment="1" applyProtection="1">
      <alignment horizontal="center" wrapText="1"/>
      <protection locked="0"/>
    </xf>
    <xf numFmtId="0" fontId="13" fillId="2" borderId="1" xfId="0" applyFont="1" applyFill="1" applyBorder="1" applyAlignment="1">
      <alignment horizontal="center"/>
    </xf>
    <xf numFmtId="0" fontId="0" fillId="12" borderId="5" xfId="0" applyFill="1" applyBorder="1" applyAlignment="1" applyProtection="1">
      <alignment horizontal="left" vertical="top" wrapText="1"/>
      <protection locked="0"/>
    </xf>
    <xf numFmtId="0" fontId="0" fillId="12" borderId="27" xfId="0" applyFill="1" applyBorder="1" applyAlignment="1" applyProtection="1">
      <alignment horizontal="left" vertical="top" wrapText="1"/>
      <protection locked="0"/>
    </xf>
    <xf numFmtId="0" fontId="0" fillId="12" borderId="6" xfId="0" applyFill="1" applyBorder="1" applyAlignment="1" applyProtection="1">
      <alignment horizontal="left" vertical="top" wrapText="1"/>
      <protection locked="0"/>
    </xf>
    <xf numFmtId="0" fontId="1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2" borderId="29" xfId="0" applyFill="1" applyBorder="1" applyAlignment="1">
      <alignment horizontal="center" wrapText="1"/>
    </xf>
    <xf numFmtId="0" fontId="0" fillId="6" borderId="1" xfId="0" applyFill="1" applyBorder="1" applyAlignment="1">
      <alignment horizontal="center" vertical="center"/>
    </xf>
    <xf numFmtId="0" fontId="2" fillId="12" borderId="1" xfId="0" applyFont="1" applyFill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 vertical="center"/>
    </xf>
    <xf numFmtId="0" fontId="5" fillId="11" borderId="5" xfId="0" applyFont="1" applyFill="1" applyBorder="1" applyAlignment="1" applyProtection="1">
      <alignment horizontal="center"/>
      <protection locked="0"/>
    </xf>
    <xf numFmtId="0" fontId="0" fillId="11" borderId="6" xfId="0" applyFill="1" applyBorder="1" applyAlignment="1" applyProtection="1">
      <alignment horizontal="center"/>
      <protection locked="0"/>
    </xf>
    <xf numFmtId="0" fontId="3" fillId="5" borderId="0" xfId="0" applyFont="1" applyFill="1" applyBorder="1" applyAlignment="1" applyProtection="1">
      <alignment horizontal="center"/>
    </xf>
    <xf numFmtId="0" fontId="10" fillId="5" borderId="1" xfId="0" applyFont="1" applyFill="1" applyBorder="1" applyAlignment="1" applyProtection="1">
      <alignment horizontal="center" vertical="center" wrapText="1"/>
    </xf>
    <xf numFmtId="0" fontId="33" fillId="6" borderId="16" xfId="0" applyFont="1" applyFill="1" applyBorder="1" applyAlignment="1">
      <alignment horizontal="left" vertical="center"/>
    </xf>
    <xf numFmtId="0" fontId="33" fillId="6" borderId="17" xfId="0" applyFont="1" applyFill="1" applyBorder="1" applyAlignment="1">
      <alignment horizontal="left" vertical="center"/>
    </xf>
    <xf numFmtId="0" fontId="33" fillId="6" borderId="28" xfId="0" applyFont="1" applyFill="1" applyBorder="1" applyAlignment="1">
      <alignment horizontal="left" vertical="center"/>
    </xf>
    <xf numFmtId="0" fontId="33" fillId="6" borderId="20" xfId="0" applyFont="1" applyFill="1" applyBorder="1" applyAlignment="1">
      <alignment horizontal="left" vertical="center"/>
    </xf>
    <xf numFmtId="0" fontId="33" fillId="6" borderId="21" xfId="0" applyFont="1" applyFill="1" applyBorder="1" applyAlignment="1">
      <alignment horizontal="left" vertical="center"/>
    </xf>
    <xf numFmtId="0" fontId="33" fillId="6" borderId="15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12" borderId="16" xfId="0" applyFill="1" applyBorder="1" applyAlignment="1" applyProtection="1">
      <alignment horizontal="left" vertical="center"/>
      <protection locked="0"/>
    </xf>
    <xf numFmtId="0" fontId="0" fillId="12" borderId="17" xfId="0" applyFill="1" applyBorder="1" applyAlignment="1" applyProtection="1">
      <alignment horizontal="left" vertical="center"/>
      <protection locked="0"/>
    </xf>
    <xf numFmtId="0" fontId="0" fillId="12" borderId="28" xfId="0" applyFill="1" applyBorder="1" applyAlignment="1" applyProtection="1">
      <alignment horizontal="left" vertical="center"/>
      <protection locked="0"/>
    </xf>
    <xf numFmtId="0" fontId="0" fillId="12" borderId="20" xfId="0" applyFill="1" applyBorder="1" applyAlignment="1" applyProtection="1">
      <alignment horizontal="left" vertical="center"/>
      <protection locked="0"/>
    </xf>
    <xf numFmtId="0" fontId="0" fillId="12" borderId="21" xfId="0" applyFill="1" applyBorder="1" applyAlignment="1" applyProtection="1">
      <alignment horizontal="left" vertical="center"/>
      <protection locked="0"/>
    </xf>
    <xf numFmtId="0" fontId="0" fillId="12" borderId="15" xfId="0" applyFill="1" applyBorder="1" applyAlignment="1" applyProtection="1">
      <alignment horizontal="left" vertical="center"/>
      <protection locked="0"/>
    </xf>
    <xf numFmtId="0" fontId="10" fillId="5" borderId="2" xfId="0" applyFont="1" applyFill="1" applyBorder="1" applyAlignment="1" applyProtection="1">
      <alignment horizontal="center"/>
    </xf>
    <xf numFmtId="0" fontId="10" fillId="5" borderId="26" xfId="0" applyFont="1" applyFill="1" applyBorder="1" applyAlignment="1" applyProtection="1">
      <alignment horizontal="center"/>
    </xf>
    <xf numFmtId="0" fontId="10" fillId="5" borderId="3" xfId="0" applyFont="1" applyFill="1" applyBorder="1" applyAlignment="1" applyProtection="1">
      <alignment horizontal="center"/>
    </xf>
    <xf numFmtId="0" fontId="9" fillId="12" borderId="2" xfId="0" applyFont="1" applyFill="1" applyBorder="1" applyAlignment="1" applyProtection="1">
      <alignment horizontal="left"/>
      <protection locked="0"/>
    </xf>
    <xf numFmtId="0" fontId="9" fillId="12" borderId="3" xfId="0" applyFont="1" applyFill="1" applyBorder="1" applyAlignment="1" applyProtection="1">
      <alignment horizontal="left"/>
      <protection locked="0"/>
    </xf>
    <xf numFmtId="0" fontId="9" fillId="12" borderId="21" xfId="0" applyFont="1" applyFill="1" applyBorder="1" applyAlignment="1" applyProtection="1">
      <alignment horizontal="left" vertical="center" wrapText="1"/>
      <protection locked="0"/>
    </xf>
    <xf numFmtId="0" fontId="38" fillId="7" borderId="1" xfId="0" applyFont="1" applyFill="1" applyBorder="1" applyAlignment="1" applyProtection="1">
      <alignment horizontal="center" vertical="center" wrapText="1"/>
    </xf>
    <xf numFmtId="0" fontId="9" fillId="12" borderId="1" xfId="0" applyFont="1" applyFill="1" applyBorder="1" applyAlignment="1" applyProtection="1">
      <alignment horizontal="left" vertical="center" wrapText="1"/>
      <protection locked="0"/>
    </xf>
    <xf numFmtId="0" fontId="0" fillId="12" borderId="1" xfId="0" applyFill="1" applyBorder="1" applyAlignment="1" applyProtection="1">
      <alignment horizontal="center"/>
      <protection locked="0"/>
    </xf>
    <xf numFmtId="0" fontId="10" fillId="5" borderId="5" xfId="0" applyFont="1" applyFill="1" applyBorder="1" applyAlignment="1" applyProtection="1">
      <alignment horizontal="center" vertical="center" wrapText="1"/>
    </xf>
    <xf numFmtId="0" fontId="10" fillId="5" borderId="6" xfId="0" applyFont="1" applyFill="1" applyBorder="1" applyAlignment="1" applyProtection="1">
      <alignment horizontal="center" vertical="center" wrapText="1"/>
    </xf>
    <xf numFmtId="0" fontId="10" fillId="9" borderId="2" xfId="0" applyFont="1" applyFill="1" applyBorder="1" applyAlignment="1" applyProtection="1">
      <alignment horizontal="center" vertical="center" wrapText="1"/>
    </xf>
    <xf numFmtId="0" fontId="10" fillId="9" borderId="26" xfId="0" applyFont="1" applyFill="1" applyBorder="1" applyAlignment="1" applyProtection="1">
      <alignment horizontal="center" vertical="center" wrapText="1"/>
    </xf>
    <xf numFmtId="0" fontId="10" fillId="9" borderId="3" xfId="0" applyFont="1" applyFill="1" applyBorder="1" applyAlignment="1" applyProtection="1">
      <alignment horizontal="center" vertical="center" wrapText="1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5" xfId="0" applyBorder="1" applyAlignment="1">
      <alignment horizontal="center"/>
    </xf>
    <xf numFmtId="0" fontId="13" fillId="12" borderId="1" xfId="0" applyFont="1" applyFill="1" applyBorder="1" applyAlignment="1" applyProtection="1">
      <alignment horizontal="center"/>
      <protection locked="0"/>
    </xf>
    <xf numFmtId="0" fontId="0" fillId="12" borderId="2" xfId="0" applyFill="1" applyBorder="1" applyAlignment="1" applyProtection="1">
      <alignment horizontal="center" vertical="center"/>
      <protection locked="0"/>
    </xf>
    <xf numFmtId="0" fontId="0" fillId="12" borderId="26" xfId="0" applyFill="1" applyBorder="1" applyAlignment="1" applyProtection="1">
      <alignment horizontal="center" vertical="center"/>
      <protection locked="0"/>
    </xf>
    <xf numFmtId="0" fontId="0" fillId="12" borderId="3" xfId="0" applyFill="1" applyBorder="1" applyAlignment="1" applyProtection="1">
      <alignment horizontal="center" vertical="center"/>
      <protection locked="0"/>
    </xf>
    <xf numFmtId="0" fontId="13" fillId="4" borderId="1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13" fillId="4" borderId="26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0" fillId="10" borderId="2" xfId="0" applyFill="1" applyBorder="1" applyAlignment="1">
      <alignment horizontal="left" vertical="center"/>
    </xf>
    <xf numFmtId="0" fontId="0" fillId="10" borderId="3" xfId="0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10" borderId="5" xfId="0" applyFill="1" applyBorder="1" applyAlignment="1">
      <alignment horizontal="center" vertical="center"/>
    </xf>
    <xf numFmtId="0" fontId="0" fillId="10" borderId="27" xfId="0" applyFill="1" applyBorder="1" applyAlignment="1">
      <alignment horizontal="center" vertical="center"/>
    </xf>
    <xf numFmtId="0" fontId="0" fillId="10" borderId="6" xfId="0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3" fillId="12" borderId="1" xfId="0" applyFont="1" applyFill="1" applyBorder="1" applyAlignment="1" applyProtection="1">
      <alignment vertical="center"/>
      <protection locked="0"/>
    </xf>
    <xf numFmtId="0" fontId="3" fillId="12" borderId="13" xfId="0" applyFont="1" applyFill="1" applyBorder="1" applyAlignment="1" applyProtection="1">
      <alignment vertical="center"/>
      <protection locked="0"/>
    </xf>
    <xf numFmtId="0" fontId="3" fillId="12" borderId="16" xfId="0" applyFont="1" applyFill="1" applyBorder="1" applyAlignment="1" applyProtection="1">
      <alignment vertical="center" wrapText="1"/>
      <protection locked="0"/>
    </xf>
    <xf numFmtId="0" fontId="3" fillId="12" borderId="17" xfId="0" applyFont="1" applyFill="1" applyBorder="1" applyAlignment="1" applyProtection="1">
      <alignment vertical="center" wrapText="1"/>
      <protection locked="0"/>
    </xf>
    <xf numFmtId="0" fontId="3" fillId="12" borderId="18" xfId="0" applyFont="1" applyFill="1" applyBorder="1" applyAlignment="1" applyProtection="1">
      <alignment vertical="center" wrapText="1"/>
      <protection locked="0"/>
    </xf>
    <xf numFmtId="0" fontId="3" fillId="12" borderId="20" xfId="0" applyFont="1" applyFill="1" applyBorder="1" applyAlignment="1" applyProtection="1">
      <alignment vertical="center" wrapText="1"/>
      <protection locked="0"/>
    </xf>
    <xf numFmtId="0" fontId="3" fillId="12" borderId="21" xfId="0" applyFont="1" applyFill="1" applyBorder="1" applyAlignment="1" applyProtection="1">
      <alignment vertical="center" wrapText="1"/>
      <protection locked="0"/>
    </xf>
    <xf numFmtId="0" fontId="3" fillId="12" borderId="22" xfId="0" applyFont="1" applyFill="1" applyBorder="1" applyAlignment="1" applyProtection="1">
      <alignment vertical="center" wrapText="1"/>
      <protection locked="0"/>
    </xf>
    <xf numFmtId="0" fontId="13" fillId="12" borderId="30" xfId="0" applyFont="1" applyFill="1" applyBorder="1" applyAlignment="1" applyProtection="1">
      <alignment horizontal="center"/>
      <protection locked="0"/>
    </xf>
    <xf numFmtId="0" fontId="3" fillId="10" borderId="8" xfId="0" applyFont="1" applyFill="1" applyBorder="1" applyAlignment="1" applyProtection="1">
      <alignment horizontal="center" vertical="center" wrapText="1"/>
    </xf>
    <xf numFmtId="0" fontId="3" fillId="10" borderId="11" xfId="0" applyFont="1" applyFill="1" applyBorder="1" applyAlignment="1" applyProtection="1">
      <alignment horizontal="center" vertical="center" wrapText="1"/>
    </xf>
    <xf numFmtId="0" fontId="3" fillId="10" borderId="9" xfId="0" applyFont="1" applyFill="1" applyBorder="1" applyAlignment="1" applyProtection="1">
      <alignment horizontal="center" vertical="center" wrapText="1"/>
    </xf>
    <xf numFmtId="0" fontId="3" fillId="10" borderId="12" xfId="0" applyFont="1" applyFill="1" applyBorder="1" applyAlignment="1" applyProtection="1">
      <alignment horizontal="center" vertical="center" wrapText="1"/>
    </xf>
    <xf numFmtId="0" fontId="3" fillId="10" borderId="9" xfId="0" applyFont="1" applyFill="1" applyBorder="1" applyAlignment="1" applyProtection="1">
      <alignment horizontal="center" vertical="center"/>
    </xf>
    <xf numFmtId="0" fontId="3" fillId="10" borderId="12" xfId="0" applyFont="1" applyFill="1" applyBorder="1" applyAlignment="1" applyProtection="1">
      <alignment horizontal="center" vertical="center"/>
    </xf>
    <xf numFmtId="0" fontId="0" fillId="12" borderId="1" xfId="0" applyFill="1" applyBorder="1" applyAlignment="1" applyProtection="1">
      <alignment horizontal="left" vertical="center"/>
      <protection locked="0"/>
    </xf>
    <xf numFmtId="0" fontId="10" fillId="10" borderId="2" xfId="0" applyFont="1" applyFill="1" applyBorder="1" applyAlignment="1" applyProtection="1">
      <alignment horizontal="center"/>
    </xf>
    <xf numFmtId="0" fontId="10" fillId="10" borderId="26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3" fillId="2" borderId="0" xfId="0" applyFont="1" applyFill="1" applyAlignment="1">
      <alignment horizontal="center" vertical="center" wrapText="1"/>
    </xf>
    <xf numFmtId="0" fontId="24" fillId="12" borderId="2" xfId="0" applyFont="1" applyFill="1" applyBorder="1" applyAlignment="1" applyProtection="1">
      <alignment horizontal="center"/>
      <protection locked="0"/>
    </xf>
    <xf numFmtId="0" fontId="24" fillId="12" borderId="26" xfId="0" applyFont="1" applyFill="1" applyBorder="1" applyAlignment="1" applyProtection="1">
      <alignment horizontal="center"/>
      <protection locked="0"/>
    </xf>
    <xf numFmtId="0" fontId="24" fillId="12" borderId="3" xfId="0" applyFont="1" applyFill="1" applyBorder="1" applyAlignment="1" applyProtection="1">
      <alignment horizontal="center"/>
      <protection locked="0"/>
    </xf>
    <xf numFmtId="0" fontId="0" fillId="7" borderId="1" xfId="0" applyFill="1" applyBorder="1" applyAlignment="1">
      <alignment horizontal="center"/>
    </xf>
    <xf numFmtId="0" fontId="40" fillId="13" borderId="2" xfId="0" applyFont="1" applyFill="1" applyBorder="1" applyAlignment="1">
      <alignment horizontal="center" vertical="center"/>
    </xf>
    <xf numFmtId="0" fontId="40" fillId="13" borderId="26" xfId="0" applyFont="1" applyFill="1" applyBorder="1" applyAlignment="1">
      <alignment horizontal="center" vertical="center"/>
    </xf>
    <xf numFmtId="0" fontId="40" fillId="13" borderId="3" xfId="0" applyFont="1" applyFill="1" applyBorder="1" applyAlignment="1">
      <alignment horizontal="center" vertical="center"/>
    </xf>
  </cellXfs>
  <cellStyles count="4">
    <cellStyle name="Excel Built-in Normal" xfId="3"/>
    <cellStyle name="Normal" xfId="0" builtinId="0"/>
    <cellStyle name="Normal 2" xfId="2"/>
    <cellStyle name="Pourcentage" xfId="1" builtinId="5"/>
  </cellStyles>
  <dxfs count="24">
    <dxf>
      <font>
        <condense val="0"/>
        <extend val="0"/>
        <color indexed="48"/>
      </font>
    </dxf>
    <dxf>
      <font>
        <condense val="0"/>
        <extend val="0"/>
        <color indexed="17"/>
      </font>
    </dxf>
    <dxf>
      <font>
        <condense val="0"/>
        <extend val="0"/>
        <color indexed="48"/>
      </font>
    </dxf>
    <dxf>
      <font>
        <condense val="0"/>
        <extend val="0"/>
        <color indexed="17"/>
      </font>
    </dxf>
    <dxf>
      <font>
        <condense val="0"/>
        <extend val="0"/>
        <color indexed="48"/>
      </font>
    </dxf>
    <dxf>
      <font>
        <condense val="0"/>
        <extend val="0"/>
        <color indexed="17"/>
      </font>
    </dxf>
    <dxf>
      <font>
        <condense val="0"/>
        <extend val="0"/>
        <color indexed="48"/>
      </font>
    </dxf>
    <dxf>
      <font>
        <condense val="0"/>
        <extend val="0"/>
        <color indexed="17"/>
      </font>
    </dxf>
    <dxf>
      <font>
        <condense val="0"/>
        <extend val="0"/>
        <color indexed="48"/>
      </font>
    </dxf>
    <dxf>
      <font>
        <condense val="0"/>
        <extend val="0"/>
        <color indexed="17"/>
      </font>
    </dxf>
    <dxf>
      <font>
        <condense val="0"/>
        <extend val="0"/>
        <color indexed="48"/>
      </font>
    </dxf>
    <dxf>
      <font>
        <condense val="0"/>
        <extend val="0"/>
        <color indexed="17"/>
      </font>
    </dxf>
    <dxf>
      <font>
        <condense val="0"/>
        <extend val="0"/>
        <color indexed="48"/>
      </font>
    </dxf>
    <dxf>
      <font>
        <condense val="0"/>
        <extend val="0"/>
        <color indexed="17"/>
      </font>
    </dxf>
    <dxf>
      <font>
        <condense val="0"/>
        <extend val="0"/>
        <color indexed="48"/>
      </font>
    </dxf>
    <dxf>
      <font>
        <condense val="0"/>
        <extend val="0"/>
        <color indexed="17"/>
      </font>
    </dxf>
    <dxf>
      <font>
        <condense val="0"/>
        <extend val="0"/>
        <color indexed="48"/>
      </font>
    </dxf>
    <dxf>
      <font>
        <condense val="0"/>
        <extend val="0"/>
        <color indexed="17"/>
      </font>
    </dxf>
    <dxf>
      <font>
        <condense val="0"/>
        <extend val="0"/>
        <color indexed="48"/>
      </font>
    </dxf>
    <dxf>
      <font>
        <condense val="0"/>
        <extend val="0"/>
        <color indexed="17"/>
      </font>
    </dxf>
    <dxf>
      <font>
        <condense val="0"/>
        <extend val="0"/>
        <color indexed="48"/>
      </font>
    </dxf>
    <dxf>
      <font>
        <condense val="0"/>
        <extend val="0"/>
        <color indexed="17"/>
      </font>
    </dxf>
    <dxf>
      <font>
        <condense val="0"/>
        <extend val="0"/>
        <color indexed="48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Graphique Ei'!$B$7:$B$26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Graphique Ei'!$D$7:$D$26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Graphique Ei'!$F$4:$F$5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Graphique Ei'!$G$4:$G$5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577336"/>
        <c:axId val="186577728"/>
      </c:scatterChart>
      <c:valAx>
        <c:axId val="186577336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6577728"/>
        <c:crosses val="autoZero"/>
        <c:crossBetween val="midCat"/>
        <c:majorUnit val="0.5"/>
        <c:minorUnit val="0.25"/>
      </c:valAx>
      <c:valAx>
        <c:axId val="186577728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65773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 N3'!$B$7:$B$26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 N3'!$D$7:$D$26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 N3'!$F$4:$F$5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 N3'!$G$4:$G$5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13416"/>
        <c:axId val="188313024"/>
      </c:scatterChart>
      <c:valAx>
        <c:axId val="188313416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13024"/>
        <c:crosses val="autoZero"/>
        <c:crossBetween val="midCat"/>
        <c:majorUnit val="0.5"/>
        <c:minorUnit val="0.25"/>
      </c:valAx>
      <c:valAx>
        <c:axId val="188313024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134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 N3'!$B$37:$B$56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 N3'!$D$37:$D$56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 N3'!$F$34:$F$35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 N3'!$G$34:$G$35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90752"/>
        <c:axId val="188391144"/>
      </c:scatterChart>
      <c:valAx>
        <c:axId val="188390752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91144"/>
        <c:crosses val="autoZero"/>
        <c:crossBetween val="midCat"/>
        <c:majorUnit val="0.5"/>
        <c:minorUnit val="0.25"/>
      </c:valAx>
      <c:valAx>
        <c:axId val="188391144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9075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 N3'!$B$66:$B$85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 N3'!$D$66:$D$85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 N3'!$F$63:$F$64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 N3'!$G$63:$G$64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670288"/>
        <c:axId val="188670680"/>
      </c:scatterChart>
      <c:valAx>
        <c:axId val="188670288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670680"/>
        <c:crosses val="autoZero"/>
        <c:crossBetween val="midCat"/>
        <c:majorUnit val="0.5"/>
        <c:minorUnit val="0.25"/>
      </c:valAx>
      <c:valAx>
        <c:axId val="188670680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6702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LONG</a:t>
            </a:r>
          </a:p>
        </c:rich>
      </c:tx>
      <c:layout>
        <c:manualLayout>
          <c:xMode val="edge"/>
          <c:yMode val="edge"/>
          <c:x val="0.42611756004726209"/>
          <c:y val="2.2346523140303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0225213812175"/>
          <c:y val="0.23184389163414865"/>
          <c:w val="0.86082618668483324"/>
          <c:h val="0.65642547631355341"/>
        </c:manualLayout>
      </c:layout>
      <c:scatterChart>
        <c:scatterStyle val="smoothMarker"/>
        <c:varyColors val="0"/>
        <c:ser>
          <c:idx val="0"/>
          <c:order val="0"/>
          <c:tx>
            <c:v>Profil en long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 long Graphique Ei'!$B$4:$B$53</c:f>
              <c:numCache>
                <c:formatCode>0.00</c:formatCode>
                <c:ptCount val="5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60</c:v>
                </c:pt>
                <c:pt idx="12">
                  <c:v>70</c:v>
                </c:pt>
                <c:pt idx="13">
                  <c:v>75</c:v>
                </c:pt>
                <c:pt idx="14">
                  <c:v>90</c:v>
                </c:pt>
                <c:pt idx="15">
                  <c:v>95</c:v>
                </c:pt>
                <c:pt idx="16">
                  <c:v>100</c:v>
                </c:pt>
                <c:pt idx="17">
                  <c:v>110</c:v>
                </c:pt>
                <c:pt idx="18">
                  <c:v>130</c:v>
                </c:pt>
                <c:pt idx="19">
                  <c:v>140</c:v>
                </c:pt>
                <c:pt idx="20">
                  <c:v>150</c:v>
                </c:pt>
                <c:pt idx="21">
                  <c:v>160</c:v>
                </c:pt>
                <c:pt idx="22">
                  <c:v>170</c:v>
                </c:pt>
                <c:pt idx="23">
                  <c:v>180</c:v>
                </c:pt>
                <c:pt idx="24">
                  <c:v>190</c:v>
                </c:pt>
                <c:pt idx="25">
                  <c:v>210</c:v>
                </c:pt>
                <c:pt idx="26">
                  <c:v>220</c:v>
                </c:pt>
                <c:pt idx="27">
                  <c:v>230</c:v>
                </c:pt>
                <c:pt idx="28">
                  <c:v>250</c:v>
                </c:pt>
                <c:pt idx="29">
                  <c:v>260</c:v>
                </c:pt>
                <c:pt idx="30">
                  <c:v>270</c:v>
                </c:pt>
                <c:pt idx="31">
                  <c:v>280</c:v>
                </c:pt>
                <c:pt idx="32">
                  <c:v>297</c:v>
                </c:pt>
                <c:pt idx="33">
                  <c:v>300</c:v>
                </c:pt>
              </c:numCache>
            </c:numRef>
          </c:xVal>
          <c:yVal>
            <c:numRef>
              <c:f>'Profil long Graphique Ei'!$D$4:$D$53</c:f>
              <c:numCache>
                <c:formatCode>0.000</c:formatCode>
                <c:ptCount val="50"/>
                <c:pt idx="0">
                  <c:v>-1.51</c:v>
                </c:pt>
                <c:pt idx="1">
                  <c:v>-1.47</c:v>
                </c:pt>
                <c:pt idx="2">
                  <c:v>-1.51</c:v>
                </c:pt>
                <c:pt idx="3">
                  <c:v>-1.65</c:v>
                </c:pt>
                <c:pt idx="4">
                  <c:v>-1.71</c:v>
                </c:pt>
                <c:pt idx="5">
                  <c:v>-1.67</c:v>
                </c:pt>
                <c:pt idx="6">
                  <c:v>-1.75</c:v>
                </c:pt>
                <c:pt idx="7">
                  <c:v>-1.79</c:v>
                </c:pt>
                <c:pt idx="8">
                  <c:v>-1.57</c:v>
                </c:pt>
                <c:pt idx="9">
                  <c:v>-1.77</c:v>
                </c:pt>
                <c:pt idx="10">
                  <c:v>-1.86</c:v>
                </c:pt>
                <c:pt idx="11">
                  <c:v>-2.1800000000000002</c:v>
                </c:pt>
                <c:pt idx="12">
                  <c:v>-1.89</c:v>
                </c:pt>
                <c:pt idx="13">
                  <c:v>-1.65</c:v>
                </c:pt>
                <c:pt idx="14">
                  <c:v>-1.97</c:v>
                </c:pt>
                <c:pt idx="15">
                  <c:v>-1.89</c:v>
                </c:pt>
                <c:pt idx="16">
                  <c:v>-1.83</c:v>
                </c:pt>
                <c:pt idx="17">
                  <c:v>-1.86</c:v>
                </c:pt>
                <c:pt idx="18">
                  <c:v>-1.72</c:v>
                </c:pt>
                <c:pt idx="19">
                  <c:v>-1.95</c:v>
                </c:pt>
                <c:pt idx="20">
                  <c:v>-2.2200000000000002</c:v>
                </c:pt>
                <c:pt idx="21">
                  <c:v>-2.0499999999999998</c:v>
                </c:pt>
                <c:pt idx="22">
                  <c:v>-2.11</c:v>
                </c:pt>
                <c:pt idx="23">
                  <c:v>-1.57</c:v>
                </c:pt>
                <c:pt idx="24">
                  <c:v>-2.09</c:v>
                </c:pt>
                <c:pt idx="25">
                  <c:v>-2.14</c:v>
                </c:pt>
                <c:pt idx="26">
                  <c:v>-2.08</c:v>
                </c:pt>
                <c:pt idx="27">
                  <c:v>-2.11</c:v>
                </c:pt>
                <c:pt idx="28">
                  <c:v>-1.84</c:v>
                </c:pt>
                <c:pt idx="29">
                  <c:v>-1.87</c:v>
                </c:pt>
                <c:pt idx="30">
                  <c:v>-1.89</c:v>
                </c:pt>
                <c:pt idx="31">
                  <c:v>-2.13</c:v>
                </c:pt>
                <c:pt idx="32">
                  <c:v>-2.0499999999999998</c:v>
                </c:pt>
                <c:pt idx="33">
                  <c:v>-2.13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 long Graphique Ei'!$B$4:$B$53</c:f>
              <c:numCache>
                <c:formatCode>0.00</c:formatCode>
                <c:ptCount val="5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60</c:v>
                </c:pt>
                <c:pt idx="12">
                  <c:v>70</c:v>
                </c:pt>
                <c:pt idx="13">
                  <c:v>75</c:v>
                </c:pt>
                <c:pt idx="14">
                  <c:v>90</c:v>
                </c:pt>
                <c:pt idx="15">
                  <c:v>95</c:v>
                </c:pt>
                <c:pt idx="16">
                  <c:v>100</c:v>
                </c:pt>
                <c:pt idx="17">
                  <c:v>110</c:v>
                </c:pt>
                <c:pt idx="18">
                  <c:v>130</c:v>
                </c:pt>
                <c:pt idx="19">
                  <c:v>140</c:v>
                </c:pt>
                <c:pt idx="20">
                  <c:v>150</c:v>
                </c:pt>
                <c:pt idx="21">
                  <c:v>160</c:v>
                </c:pt>
                <c:pt idx="22">
                  <c:v>170</c:v>
                </c:pt>
                <c:pt idx="23">
                  <c:v>180</c:v>
                </c:pt>
                <c:pt idx="24">
                  <c:v>190</c:v>
                </c:pt>
                <c:pt idx="25">
                  <c:v>210</c:v>
                </c:pt>
                <c:pt idx="26">
                  <c:v>220</c:v>
                </c:pt>
                <c:pt idx="27">
                  <c:v>230</c:v>
                </c:pt>
                <c:pt idx="28">
                  <c:v>250</c:v>
                </c:pt>
                <c:pt idx="29">
                  <c:v>260</c:v>
                </c:pt>
                <c:pt idx="30">
                  <c:v>270</c:v>
                </c:pt>
                <c:pt idx="31">
                  <c:v>280</c:v>
                </c:pt>
                <c:pt idx="32">
                  <c:v>297</c:v>
                </c:pt>
                <c:pt idx="33">
                  <c:v>300</c:v>
                </c:pt>
              </c:numCache>
            </c:numRef>
          </c:xVal>
          <c:yVal>
            <c:numRef>
              <c:f>'Profil long Graphique Ei'!$F$4:$F$53</c:f>
              <c:numCache>
                <c:formatCode>0.000</c:formatCode>
                <c:ptCount val="50"/>
                <c:pt idx="0">
                  <c:v>-1.31</c:v>
                </c:pt>
                <c:pt idx="1">
                  <c:v>-1.27</c:v>
                </c:pt>
                <c:pt idx="2">
                  <c:v>-1.31</c:v>
                </c:pt>
                <c:pt idx="3">
                  <c:v>-1.3</c:v>
                </c:pt>
                <c:pt idx="4">
                  <c:v>-1.31</c:v>
                </c:pt>
                <c:pt idx="5">
                  <c:v>-1.31</c:v>
                </c:pt>
                <c:pt idx="6">
                  <c:v>-1.31</c:v>
                </c:pt>
                <c:pt idx="7">
                  <c:v>-1.32</c:v>
                </c:pt>
                <c:pt idx="8">
                  <c:v>-1.37</c:v>
                </c:pt>
                <c:pt idx="9">
                  <c:v>-1.39</c:v>
                </c:pt>
                <c:pt idx="10">
                  <c:v>-1.32</c:v>
                </c:pt>
                <c:pt idx="11">
                  <c:v>-1.32</c:v>
                </c:pt>
                <c:pt idx="12">
                  <c:v>-1.32</c:v>
                </c:pt>
                <c:pt idx="13">
                  <c:v>-1.47</c:v>
                </c:pt>
                <c:pt idx="14">
                  <c:v>-1.51</c:v>
                </c:pt>
                <c:pt idx="15">
                  <c:v>-1.51</c:v>
                </c:pt>
                <c:pt idx="16">
                  <c:v>-1.53</c:v>
                </c:pt>
                <c:pt idx="17">
                  <c:v>-1.53</c:v>
                </c:pt>
                <c:pt idx="18">
                  <c:v>-1.48</c:v>
                </c:pt>
                <c:pt idx="19">
                  <c:v>-1.62</c:v>
                </c:pt>
                <c:pt idx="20">
                  <c:v>-1.58</c:v>
                </c:pt>
                <c:pt idx="21">
                  <c:v>-1.65</c:v>
                </c:pt>
                <c:pt idx="22">
                  <c:v>-1.58</c:v>
                </c:pt>
                <c:pt idx="23">
                  <c:v>-1.1499999999999999</c:v>
                </c:pt>
                <c:pt idx="24">
                  <c:v>-1.71</c:v>
                </c:pt>
                <c:pt idx="25">
                  <c:v>-1.74</c:v>
                </c:pt>
                <c:pt idx="26">
                  <c:v>-1.8</c:v>
                </c:pt>
                <c:pt idx="27">
                  <c:v>-1.89</c:v>
                </c:pt>
                <c:pt idx="28">
                  <c:v>-1.4</c:v>
                </c:pt>
                <c:pt idx="29">
                  <c:v>-1.51</c:v>
                </c:pt>
                <c:pt idx="30">
                  <c:v>-1.59</c:v>
                </c:pt>
                <c:pt idx="31">
                  <c:v>-1.78</c:v>
                </c:pt>
                <c:pt idx="32">
                  <c:v>-1.83</c:v>
                </c:pt>
                <c:pt idx="33">
                  <c:v>-1.83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Berge la plus basse</c:v>
          </c:tx>
          <c:spPr>
            <a:ln w="12700">
              <a:solidFill>
                <a:schemeClr val="accent6">
                  <a:lumMod val="50000"/>
                </a:schemeClr>
              </a:solidFill>
              <a:prstDash val="dashDot"/>
            </a:ln>
          </c:spPr>
          <c:marker>
            <c:symbol val="none"/>
          </c:marker>
          <c:xVal>
            <c:numRef>
              <c:f>'Profil long Graphique Ei'!$B$4:$B$53</c:f>
              <c:numCache>
                <c:formatCode>0.00</c:formatCode>
                <c:ptCount val="5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60</c:v>
                </c:pt>
                <c:pt idx="12">
                  <c:v>70</c:v>
                </c:pt>
                <c:pt idx="13">
                  <c:v>75</c:v>
                </c:pt>
                <c:pt idx="14">
                  <c:v>90</c:v>
                </c:pt>
                <c:pt idx="15">
                  <c:v>95</c:v>
                </c:pt>
                <c:pt idx="16">
                  <c:v>100</c:v>
                </c:pt>
                <c:pt idx="17">
                  <c:v>110</c:v>
                </c:pt>
                <c:pt idx="18">
                  <c:v>130</c:v>
                </c:pt>
                <c:pt idx="19">
                  <c:v>140</c:v>
                </c:pt>
                <c:pt idx="20">
                  <c:v>150</c:v>
                </c:pt>
                <c:pt idx="21">
                  <c:v>160</c:v>
                </c:pt>
                <c:pt idx="22">
                  <c:v>170</c:v>
                </c:pt>
                <c:pt idx="23">
                  <c:v>180</c:v>
                </c:pt>
                <c:pt idx="24">
                  <c:v>190</c:v>
                </c:pt>
                <c:pt idx="25">
                  <c:v>210</c:v>
                </c:pt>
                <c:pt idx="26">
                  <c:v>220</c:v>
                </c:pt>
                <c:pt idx="27">
                  <c:v>230</c:v>
                </c:pt>
                <c:pt idx="28">
                  <c:v>250</c:v>
                </c:pt>
                <c:pt idx="29">
                  <c:v>260</c:v>
                </c:pt>
                <c:pt idx="30">
                  <c:v>270</c:v>
                </c:pt>
                <c:pt idx="31">
                  <c:v>280</c:v>
                </c:pt>
                <c:pt idx="32">
                  <c:v>297</c:v>
                </c:pt>
                <c:pt idx="33">
                  <c:v>300</c:v>
                </c:pt>
              </c:numCache>
            </c:numRef>
          </c:xVal>
          <c:yVal>
            <c:numRef>
              <c:f>'Profil long Graphique Ei'!$H$4:$H$53</c:f>
              <c:numCache>
                <c:formatCode>0.000</c:formatCode>
                <c:ptCount val="50"/>
                <c:pt idx="0">
                  <c:v>-0.7</c:v>
                </c:pt>
                <c:pt idx="1">
                  <c:v>-0.72</c:v>
                </c:pt>
                <c:pt idx="2">
                  <c:v>-0.69</c:v>
                </c:pt>
                <c:pt idx="3">
                  <c:v>-0.7</c:v>
                </c:pt>
                <c:pt idx="4">
                  <c:v>-0.69</c:v>
                </c:pt>
                <c:pt idx="5">
                  <c:v>-0.77</c:v>
                </c:pt>
                <c:pt idx="6">
                  <c:v>-0.75</c:v>
                </c:pt>
                <c:pt idx="7">
                  <c:v>-0.74</c:v>
                </c:pt>
                <c:pt idx="8">
                  <c:v>-0.79</c:v>
                </c:pt>
                <c:pt idx="9">
                  <c:v>-0.76</c:v>
                </c:pt>
                <c:pt idx="10">
                  <c:v>-0.84</c:v>
                </c:pt>
                <c:pt idx="11">
                  <c:v>-0.83</c:v>
                </c:pt>
                <c:pt idx="12">
                  <c:v>-0.84</c:v>
                </c:pt>
                <c:pt idx="13">
                  <c:v>-0.87</c:v>
                </c:pt>
                <c:pt idx="14">
                  <c:v>-0.95</c:v>
                </c:pt>
                <c:pt idx="15">
                  <c:v>-0.91</c:v>
                </c:pt>
                <c:pt idx="16">
                  <c:v>-0.96</c:v>
                </c:pt>
                <c:pt idx="17">
                  <c:v>-0.97</c:v>
                </c:pt>
                <c:pt idx="18">
                  <c:v>-0.97</c:v>
                </c:pt>
                <c:pt idx="19">
                  <c:v>-1.1200000000000001</c:v>
                </c:pt>
                <c:pt idx="20">
                  <c:v>-1.3</c:v>
                </c:pt>
                <c:pt idx="21">
                  <c:v>-1.1200000000000001</c:v>
                </c:pt>
                <c:pt idx="22">
                  <c:v>-1.25</c:v>
                </c:pt>
                <c:pt idx="23">
                  <c:v>-1.1499999999999999</c:v>
                </c:pt>
                <c:pt idx="24">
                  <c:v>-1.21</c:v>
                </c:pt>
                <c:pt idx="25">
                  <c:v>-1.19</c:v>
                </c:pt>
                <c:pt idx="26">
                  <c:v>-1.65</c:v>
                </c:pt>
                <c:pt idx="27">
                  <c:v>-1.44</c:v>
                </c:pt>
                <c:pt idx="28">
                  <c:v>-0.87</c:v>
                </c:pt>
                <c:pt idx="29">
                  <c:v>-0.99</c:v>
                </c:pt>
                <c:pt idx="30">
                  <c:v>-1.01</c:v>
                </c:pt>
                <c:pt idx="31">
                  <c:v>-1</c:v>
                </c:pt>
                <c:pt idx="32">
                  <c:v>-1.34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671464"/>
        <c:axId val="188671856"/>
      </c:scatterChart>
      <c:valAx>
        <c:axId val="188671464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738885732066994"/>
              <c:y val="9.7765374264925736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671856"/>
        <c:crosses val="autoZero"/>
        <c:crossBetween val="midCat"/>
        <c:majorUnit val="30"/>
        <c:minorUnit val="10"/>
      </c:valAx>
      <c:valAx>
        <c:axId val="188671856"/>
        <c:scaling>
          <c:orientation val="minMax"/>
          <c:max val="0"/>
          <c:min val="-8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0309278350515464E-2"/>
              <c:y val="0.491620851191069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671464"/>
        <c:crossesAt val="0"/>
        <c:crossBetween val="midCat"/>
        <c:majorUnit val="2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97260273972604"/>
          <c:y val="0.91939659678619523"/>
          <c:w val="0.81335616438356162"/>
          <c:h val="5.541568528574327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LONG</a:t>
            </a:r>
          </a:p>
        </c:rich>
      </c:tx>
      <c:layout>
        <c:manualLayout>
          <c:xMode val="edge"/>
          <c:yMode val="edge"/>
          <c:x val="0.42611756004726209"/>
          <c:y val="2.2346523140303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0225213812175"/>
          <c:y val="0.23184389163414865"/>
          <c:w val="0.86082618668483324"/>
          <c:h val="0.65642547631355341"/>
        </c:manualLayout>
      </c:layout>
      <c:scatterChart>
        <c:scatterStyle val="smoothMarker"/>
        <c:varyColors val="0"/>
        <c:ser>
          <c:idx val="0"/>
          <c:order val="0"/>
          <c:tx>
            <c:v>Profil en long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 long Graphique N1'!$B$4:$B$53</c:f>
              <c:numCache>
                <c:formatCode>0.00</c:formatCode>
                <c:ptCount val="50"/>
              </c:numCache>
            </c:numRef>
          </c:xVal>
          <c:yVal>
            <c:numRef>
              <c:f>'Profil long Graphique N1'!$D$4:$D$53</c:f>
              <c:numCache>
                <c:formatCode>0.000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 long Graphique N1'!$B$4:$B$53</c:f>
              <c:numCache>
                <c:formatCode>0.00</c:formatCode>
                <c:ptCount val="50"/>
              </c:numCache>
            </c:numRef>
          </c:xVal>
          <c:yVal>
            <c:numRef>
              <c:f>'Profil long Graphique N1'!$F$4:$F$53</c:f>
              <c:numCache>
                <c:formatCode>0.000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Berge la plus basse</c:v>
          </c:tx>
          <c:spPr>
            <a:ln w="12700">
              <a:solidFill>
                <a:schemeClr val="accent6">
                  <a:lumMod val="50000"/>
                </a:schemeClr>
              </a:solidFill>
              <a:prstDash val="dashDot"/>
            </a:ln>
          </c:spPr>
          <c:marker>
            <c:symbol val="none"/>
          </c:marker>
          <c:xVal>
            <c:numRef>
              <c:f>'Profil long Graphique N1'!$B$4:$B$53</c:f>
              <c:numCache>
                <c:formatCode>0.00</c:formatCode>
                <c:ptCount val="50"/>
              </c:numCache>
            </c:numRef>
          </c:xVal>
          <c:yVal>
            <c:numRef>
              <c:f>'Profil long Graphique N1'!$H$4:$H$53</c:f>
              <c:numCache>
                <c:formatCode>0.000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672640"/>
        <c:axId val="188673032"/>
      </c:scatterChart>
      <c:valAx>
        <c:axId val="188672640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738885732066994"/>
              <c:y val="9.7765374264925736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673032"/>
        <c:crosses val="autoZero"/>
        <c:crossBetween val="midCat"/>
        <c:majorUnit val="30"/>
        <c:minorUnit val="10"/>
      </c:valAx>
      <c:valAx>
        <c:axId val="188673032"/>
        <c:scaling>
          <c:orientation val="minMax"/>
          <c:max val="0"/>
          <c:min val="-8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0309278350515464E-2"/>
              <c:y val="0.491620851191069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672640"/>
        <c:crossesAt val="0"/>
        <c:crossBetween val="midCat"/>
        <c:majorUnit val="2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97260273972604"/>
          <c:y val="0.91939659678619523"/>
          <c:w val="0.81335616438356162"/>
          <c:h val="5.541568528574327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LONG</a:t>
            </a:r>
          </a:p>
        </c:rich>
      </c:tx>
      <c:layout>
        <c:manualLayout>
          <c:xMode val="edge"/>
          <c:yMode val="edge"/>
          <c:x val="0.42611756004726209"/>
          <c:y val="2.2346523140303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0225213812175"/>
          <c:y val="0.23184389163414865"/>
          <c:w val="0.86082618668483324"/>
          <c:h val="0.65642547631355341"/>
        </c:manualLayout>
      </c:layout>
      <c:scatterChart>
        <c:scatterStyle val="smoothMarker"/>
        <c:varyColors val="0"/>
        <c:ser>
          <c:idx val="0"/>
          <c:order val="0"/>
          <c:tx>
            <c:v>Profil en long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 long Graphique N2'!$B$4:$B$53</c:f>
              <c:numCache>
                <c:formatCode>0.00</c:formatCode>
                <c:ptCount val="50"/>
              </c:numCache>
            </c:numRef>
          </c:xVal>
          <c:yVal>
            <c:numRef>
              <c:f>'Profil long Graphique N2'!$D$4:$D$53</c:f>
              <c:numCache>
                <c:formatCode>0.000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 long Graphique N2'!$B$4:$B$53</c:f>
              <c:numCache>
                <c:formatCode>0.00</c:formatCode>
                <c:ptCount val="50"/>
              </c:numCache>
            </c:numRef>
          </c:xVal>
          <c:yVal>
            <c:numRef>
              <c:f>'Profil long Graphique N2'!$F$4:$F$53</c:f>
              <c:numCache>
                <c:formatCode>0.000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Berge la plus basse</c:v>
          </c:tx>
          <c:spPr>
            <a:ln w="12700">
              <a:solidFill>
                <a:schemeClr val="accent6">
                  <a:lumMod val="50000"/>
                </a:schemeClr>
              </a:solidFill>
              <a:prstDash val="dashDot"/>
            </a:ln>
          </c:spPr>
          <c:marker>
            <c:symbol val="none"/>
          </c:marker>
          <c:xVal>
            <c:numRef>
              <c:f>'Profil long Graphique N2'!$B$4:$B$53</c:f>
              <c:numCache>
                <c:formatCode>0.00</c:formatCode>
                <c:ptCount val="50"/>
              </c:numCache>
            </c:numRef>
          </c:xVal>
          <c:yVal>
            <c:numRef>
              <c:f>'Profil long Graphique N2'!$H$4:$H$53</c:f>
              <c:numCache>
                <c:formatCode>0.000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900808"/>
        <c:axId val="187901200"/>
      </c:scatterChart>
      <c:valAx>
        <c:axId val="187900808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738885732066994"/>
              <c:y val="9.7765374264925736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7901200"/>
        <c:crosses val="autoZero"/>
        <c:crossBetween val="midCat"/>
        <c:majorUnit val="30"/>
        <c:minorUnit val="10"/>
      </c:valAx>
      <c:valAx>
        <c:axId val="187901200"/>
        <c:scaling>
          <c:orientation val="minMax"/>
          <c:max val="0"/>
          <c:min val="-8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0309278350515464E-2"/>
              <c:y val="0.491620851191069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7900808"/>
        <c:crossesAt val="0"/>
        <c:crossBetween val="midCat"/>
        <c:majorUnit val="2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97260273972604"/>
          <c:y val="0.91939659678619523"/>
          <c:w val="0.81335616438356162"/>
          <c:h val="5.541568528574327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LONG</a:t>
            </a:r>
          </a:p>
        </c:rich>
      </c:tx>
      <c:layout>
        <c:manualLayout>
          <c:xMode val="edge"/>
          <c:yMode val="edge"/>
          <c:x val="0.42611756004726209"/>
          <c:y val="2.2346523140303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0225213812175"/>
          <c:y val="0.23184389163414865"/>
          <c:w val="0.86082618668483324"/>
          <c:h val="0.65642547631355341"/>
        </c:manualLayout>
      </c:layout>
      <c:scatterChart>
        <c:scatterStyle val="smoothMarker"/>
        <c:varyColors val="0"/>
        <c:ser>
          <c:idx val="0"/>
          <c:order val="0"/>
          <c:tx>
            <c:v>Profil en long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 long Graphique N3'!$B$4:$B$53</c:f>
              <c:numCache>
                <c:formatCode>0.00</c:formatCode>
                <c:ptCount val="50"/>
              </c:numCache>
            </c:numRef>
          </c:xVal>
          <c:yVal>
            <c:numRef>
              <c:f>'Profil long Graphique N3'!$D$4:$D$53</c:f>
              <c:numCache>
                <c:formatCode>0.000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 long Graphique N3'!$B$4:$B$53</c:f>
              <c:numCache>
                <c:formatCode>0.00</c:formatCode>
                <c:ptCount val="50"/>
              </c:numCache>
            </c:numRef>
          </c:xVal>
          <c:yVal>
            <c:numRef>
              <c:f>'Profil long Graphique N3'!$F$4:$F$53</c:f>
              <c:numCache>
                <c:formatCode>0.000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Berge la plus basse</c:v>
          </c:tx>
          <c:spPr>
            <a:ln w="12700">
              <a:solidFill>
                <a:schemeClr val="accent6">
                  <a:lumMod val="50000"/>
                </a:schemeClr>
              </a:solidFill>
              <a:prstDash val="dashDot"/>
            </a:ln>
          </c:spPr>
          <c:marker>
            <c:symbol val="none"/>
          </c:marker>
          <c:xVal>
            <c:numRef>
              <c:f>'Profil long Graphique N3'!$B$4:$B$53</c:f>
              <c:numCache>
                <c:formatCode>0.00</c:formatCode>
                <c:ptCount val="50"/>
              </c:numCache>
            </c:numRef>
          </c:xVal>
          <c:yVal>
            <c:numRef>
              <c:f>'Profil long Graphique N3'!$H$4:$H$53</c:f>
              <c:numCache>
                <c:formatCode>0.000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901984"/>
        <c:axId val="187902376"/>
      </c:scatterChart>
      <c:valAx>
        <c:axId val="187901984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738885732066994"/>
              <c:y val="9.7765374264925736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7902376"/>
        <c:crosses val="autoZero"/>
        <c:crossBetween val="midCat"/>
        <c:majorUnit val="30"/>
        <c:minorUnit val="10"/>
      </c:valAx>
      <c:valAx>
        <c:axId val="187902376"/>
        <c:scaling>
          <c:orientation val="minMax"/>
          <c:max val="0"/>
          <c:min val="-8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0309278350515464E-2"/>
              <c:y val="0.491620851191069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7901984"/>
        <c:crossesAt val="0"/>
        <c:crossBetween val="midCat"/>
        <c:majorUnit val="2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97260273972604"/>
          <c:y val="0.91939659678619523"/>
          <c:w val="0.81335616438356162"/>
          <c:h val="5.541568528574327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REPARTITION GRANULOMETRIQUE</a:t>
            </a:r>
          </a:p>
        </c:rich>
      </c:tx>
      <c:layout>
        <c:manualLayout>
          <c:xMode val="edge"/>
          <c:yMode val="edge"/>
          <c:x val="0.34733940476037561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507159377355"/>
          <c:y val="0.15555611818619136"/>
          <c:w val="0.83133771644881027"/>
          <c:h val="0.6777802292398337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4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'Wolman Graphique Ei'!$A$6:$A$105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'Wolman Graphique Ei'!$C$6:$C$105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903160"/>
        <c:axId val="187903552"/>
      </c:scatterChart>
      <c:valAx>
        <c:axId val="187903160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87903552"/>
        <c:crosses val="autoZero"/>
        <c:crossBetween val="midCat"/>
        <c:majorUnit val="10"/>
        <c:minorUnit val="5"/>
      </c:valAx>
      <c:valAx>
        <c:axId val="187903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Taille granulométrique (mm)</a:t>
                </a:r>
              </a:p>
            </c:rich>
          </c:tx>
          <c:layout>
            <c:manualLayout>
              <c:xMode val="edge"/>
              <c:yMode val="edge"/>
              <c:x val="2.941173951950949E-2"/>
              <c:y val="0.196297073976863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879031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REPARTITION GRANULOMETRIQUE</a:t>
            </a:r>
          </a:p>
        </c:rich>
      </c:tx>
      <c:layout>
        <c:manualLayout>
          <c:xMode val="edge"/>
          <c:yMode val="edge"/>
          <c:x val="0.34733940476037561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507159377355"/>
          <c:y val="0.15555611818619136"/>
          <c:w val="0.83133771644881027"/>
          <c:h val="0.6777802292398337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4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'Wolman Graphique N1'!$A$6:$A$105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'Wolman Graphique N1'!$C$6:$C$105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904336"/>
        <c:axId val="219861128"/>
      </c:scatterChart>
      <c:valAx>
        <c:axId val="187904336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861128"/>
        <c:crosses val="autoZero"/>
        <c:crossBetween val="midCat"/>
        <c:majorUnit val="10"/>
        <c:minorUnit val="5"/>
      </c:valAx>
      <c:valAx>
        <c:axId val="219861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Taille granulométrique (mm)</a:t>
                </a:r>
              </a:p>
            </c:rich>
          </c:tx>
          <c:layout>
            <c:manualLayout>
              <c:xMode val="edge"/>
              <c:yMode val="edge"/>
              <c:x val="2.941173951950949E-2"/>
              <c:y val="0.196297073976863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879043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REPARTITION GRANULOMETRIQUE</a:t>
            </a:r>
          </a:p>
        </c:rich>
      </c:tx>
      <c:layout>
        <c:manualLayout>
          <c:xMode val="edge"/>
          <c:yMode val="edge"/>
          <c:x val="0.34733940476037561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507159377355"/>
          <c:y val="0.15555611818619136"/>
          <c:w val="0.83133771644881027"/>
          <c:h val="0.6777802292398337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4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'Wolman Graphique N2'!$A$6:$A$105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'Wolman Graphique N2'!$C$6:$C$105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861912"/>
        <c:axId val="219862304"/>
      </c:scatterChart>
      <c:valAx>
        <c:axId val="219861912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862304"/>
        <c:crosses val="autoZero"/>
        <c:crossBetween val="midCat"/>
        <c:majorUnit val="10"/>
        <c:minorUnit val="5"/>
      </c:valAx>
      <c:valAx>
        <c:axId val="219862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Taille granulométrique (mm)</a:t>
                </a:r>
              </a:p>
            </c:rich>
          </c:tx>
          <c:layout>
            <c:manualLayout>
              <c:xMode val="edge"/>
              <c:yMode val="edge"/>
              <c:x val="2.941173951950949E-2"/>
              <c:y val="0.196297073976863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8619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Graphique Ei'!$B$37:$B$56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Graphique Ei'!$D$37:$D$56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Graphique Ei'!$F$34:$F$35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Graphique Ei'!$G$34:$G$35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86096"/>
        <c:axId val="188186488"/>
      </c:scatterChart>
      <c:valAx>
        <c:axId val="188186096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186488"/>
        <c:crosses val="autoZero"/>
        <c:crossBetween val="midCat"/>
        <c:majorUnit val="0.5"/>
        <c:minorUnit val="0.25"/>
      </c:valAx>
      <c:valAx>
        <c:axId val="188186488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1860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REPARTITION GRANULOMETRIQUE</a:t>
            </a:r>
          </a:p>
        </c:rich>
      </c:tx>
      <c:layout>
        <c:manualLayout>
          <c:xMode val="edge"/>
          <c:yMode val="edge"/>
          <c:x val="0.34733940476037561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507159377355"/>
          <c:y val="0.15555611818619136"/>
          <c:w val="0.83133771644881027"/>
          <c:h val="0.6777802292398337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4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'Wolman Graphique N3'!$A$6:$A$105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'Wolman Graphique N3'!$C$6:$C$105</c:f>
              <c:numCache>
                <c:formatCode>0.0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863088"/>
        <c:axId val="219863480"/>
      </c:scatterChart>
      <c:valAx>
        <c:axId val="219863088"/>
        <c:scaling>
          <c:orientation val="minMax"/>
          <c:max val="100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863480"/>
        <c:crosses val="autoZero"/>
        <c:crossBetween val="midCat"/>
        <c:majorUnit val="10"/>
        <c:minorUnit val="5"/>
      </c:valAx>
      <c:valAx>
        <c:axId val="2198634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Taille granulométrique (mm)</a:t>
                </a:r>
              </a:p>
            </c:rich>
          </c:tx>
          <c:layout>
            <c:manualLayout>
              <c:xMode val="edge"/>
              <c:yMode val="edge"/>
              <c:x val="2.941173951950949E-2"/>
              <c:y val="0.196297073976863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8630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Graphique Ei'!$B$66:$B$85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Graphique Ei'!$D$66:$D$85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Graphique Ei'!$F$63:$F$64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Graphique Ei'!$G$63:$G$64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87272"/>
        <c:axId val="188187664"/>
      </c:scatterChart>
      <c:valAx>
        <c:axId val="188187272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187664"/>
        <c:crosses val="autoZero"/>
        <c:crossBetween val="midCat"/>
        <c:majorUnit val="0.5"/>
        <c:minorUnit val="0.25"/>
      </c:valAx>
      <c:valAx>
        <c:axId val="188187664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1872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 N1'!$B$7:$B$26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 N1'!$D$7:$D$26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 N1'!$F$4:$F$5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 N1'!$G$4:$G$5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88840"/>
        <c:axId val="188189232"/>
      </c:scatterChart>
      <c:valAx>
        <c:axId val="188188840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189232"/>
        <c:crosses val="autoZero"/>
        <c:crossBetween val="midCat"/>
        <c:majorUnit val="0.5"/>
        <c:minorUnit val="0.25"/>
      </c:valAx>
      <c:valAx>
        <c:axId val="188189232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1888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 N1'!$B$37:$B$56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 N1'!$D$37:$D$56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 N1'!$F$34:$F$35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 N1'!$G$34:$G$35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11848"/>
        <c:axId val="188312240"/>
      </c:scatterChart>
      <c:valAx>
        <c:axId val="188311848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12240"/>
        <c:crosses val="autoZero"/>
        <c:crossBetween val="midCat"/>
        <c:majorUnit val="0.5"/>
        <c:minorUnit val="0.25"/>
      </c:valAx>
      <c:valAx>
        <c:axId val="188312240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118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 N1'!$B$66:$B$85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 N1'!$D$66:$D$85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 N1'!$F$63:$F$64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 N1'!$G$63:$G$64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14592"/>
        <c:axId val="188314984"/>
      </c:scatterChart>
      <c:valAx>
        <c:axId val="188314592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14984"/>
        <c:crosses val="autoZero"/>
        <c:crossBetween val="midCat"/>
        <c:majorUnit val="0.5"/>
        <c:minorUnit val="0.25"/>
      </c:valAx>
      <c:valAx>
        <c:axId val="188314984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145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 N2'!$B$7:$B$26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 N2'!$D$7:$D$26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 N2'!$F$4:$F$5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 N2'!$G$4:$G$5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88008"/>
        <c:axId val="188388400"/>
      </c:scatterChart>
      <c:valAx>
        <c:axId val="188388008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88400"/>
        <c:crosses val="autoZero"/>
        <c:crossBetween val="midCat"/>
        <c:majorUnit val="0.5"/>
        <c:minorUnit val="0.25"/>
      </c:valAx>
      <c:valAx>
        <c:axId val="188388400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880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 N2'!$B$37:$B$56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 N2'!$D$37:$D$56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 N2'!$F$34:$F$35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 N2'!$G$34:$G$35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89184"/>
        <c:axId val="188389576"/>
      </c:scatterChart>
      <c:valAx>
        <c:axId val="188389184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89576"/>
        <c:crosses val="autoZero"/>
        <c:crossBetween val="midCat"/>
        <c:majorUnit val="0.5"/>
        <c:minorUnit val="0.25"/>
      </c:valAx>
      <c:valAx>
        <c:axId val="188389576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891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PROFIL EN TRAVERS</a:t>
            </a:r>
          </a:p>
        </c:rich>
      </c:tx>
      <c:layout>
        <c:manualLayout>
          <c:xMode val="edge"/>
          <c:yMode val="edge"/>
          <c:x val="0.4201681219499605"/>
          <c:y val="2.589007256445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094104122164E-2"/>
          <c:y val="0.22353700938632928"/>
          <c:w val="0.88342046677978148"/>
          <c:h val="0.65884592240181261"/>
        </c:manualLayout>
      </c:layout>
      <c:scatterChart>
        <c:scatterStyle val="smoothMarker"/>
        <c:varyColors val="0"/>
        <c:ser>
          <c:idx val="0"/>
          <c:order val="0"/>
          <c:tx>
            <c:v>Profil en travers     </c:v>
          </c:tx>
          <c:spPr>
            <a:ln w="12700">
              <a:solidFill>
                <a:schemeClr val="accent6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  <a:prstDash val="solid"/>
              </a:ln>
            </c:spPr>
          </c:marker>
          <c:xVal>
            <c:numRef>
              <c:f>'Profils en travers Graphiqu N2'!$B$66:$B$85</c:f>
              <c:numCache>
                <c:formatCode>0.00</c:formatCode>
                <c:ptCount val="20"/>
              </c:numCache>
            </c:numRef>
          </c:xVal>
          <c:yVal>
            <c:numRef>
              <c:f>'Profils en travers Graphiqu N2'!$D$66:$D$85</c:f>
              <c:numCache>
                <c:formatCode>0.000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Ligne d'eau relevée     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'Profils en travers Graphiqu N2'!$F$63:$F$64</c:f>
              <c:numCache>
                <c:formatCode>0.00</c:formatCode>
                <c:ptCount val="2"/>
              </c:numCache>
            </c:numRef>
          </c:xVal>
          <c:yVal>
            <c:numRef>
              <c:f>'Profils en travers Graphiqu N2'!$G$63:$G$64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11456"/>
        <c:axId val="188314200"/>
      </c:scatterChart>
      <c:valAx>
        <c:axId val="188311456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Distance horizontale interpoint (m)</a:t>
                </a:r>
              </a:p>
            </c:rich>
          </c:tx>
          <c:layout>
            <c:manualLayout>
              <c:xMode val="edge"/>
              <c:yMode val="edge"/>
              <c:x val="0.35084041121183601"/>
              <c:y val="9.385147444804693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14200"/>
        <c:crosses val="autoZero"/>
        <c:crossBetween val="midCat"/>
        <c:majorUnit val="0.5"/>
        <c:minorUnit val="0.25"/>
      </c:valAx>
      <c:valAx>
        <c:axId val="188314200"/>
        <c:scaling>
          <c:orientation val="minMax"/>
          <c:max val="0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Cote (m)</a:t>
                </a:r>
              </a:p>
            </c:rich>
          </c:tx>
          <c:layout>
            <c:manualLayout>
              <c:xMode val="edge"/>
              <c:yMode val="edge"/>
              <c:x val="1.4705945417942273E-2"/>
              <c:y val="0.48543862899490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883114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59253237470965"/>
          <c:y val="0.91767824905966755"/>
          <c:w val="0.71969320693659522"/>
          <c:h val="7.05906345430513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114300</xdr:colOff>
      <xdr:row>3</xdr:row>
      <xdr:rowOff>76200</xdr:rowOff>
    </xdr:to>
    <xdr:pic>
      <xdr:nvPicPr>
        <xdr:cNvPr id="3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8"/>
        <a:stretch/>
      </xdr:blipFill>
      <xdr:spPr bwMode="auto">
        <a:xfrm>
          <a:off x="0" y="0"/>
          <a:ext cx="1571625" cy="628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2</xdr:row>
      <xdr:rowOff>361950</xdr:rowOff>
    </xdr:from>
    <xdr:to>
      <xdr:col>21</xdr:col>
      <xdr:colOff>485775</xdr:colOff>
      <xdr:row>28</xdr:row>
      <xdr:rowOff>9525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28575</xdr:colOff>
      <xdr:row>29</xdr:row>
      <xdr:rowOff>28575</xdr:rowOff>
    </xdr:from>
    <xdr:to>
      <xdr:col>15</xdr:col>
      <xdr:colOff>342900</xdr:colOff>
      <xdr:row>50</xdr:row>
      <xdr:rowOff>172495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575" y="5848350"/>
          <a:ext cx="4124325" cy="414442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2</xdr:row>
      <xdr:rowOff>361950</xdr:rowOff>
    </xdr:from>
    <xdr:to>
      <xdr:col>21</xdr:col>
      <xdr:colOff>485775</xdr:colOff>
      <xdr:row>28</xdr:row>
      <xdr:rowOff>9525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28575</xdr:colOff>
      <xdr:row>29</xdr:row>
      <xdr:rowOff>28575</xdr:rowOff>
    </xdr:from>
    <xdr:to>
      <xdr:col>15</xdr:col>
      <xdr:colOff>342900</xdr:colOff>
      <xdr:row>50</xdr:row>
      <xdr:rowOff>172495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575" y="5848350"/>
          <a:ext cx="4124325" cy="414442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11</xdr:row>
      <xdr:rowOff>0</xdr:rowOff>
    </xdr:from>
    <xdr:to>
      <xdr:col>9</xdr:col>
      <xdr:colOff>714376</xdr:colOff>
      <xdr:row>29</xdr:row>
      <xdr:rowOff>66676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542925</xdr:colOff>
      <xdr:row>4</xdr:row>
      <xdr:rowOff>66675</xdr:rowOff>
    </xdr:from>
    <xdr:to>
      <xdr:col>14</xdr:col>
      <xdr:colOff>447675</xdr:colOff>
      <xdr:row>8</xdr:row>
      <xdr:rowOff>85725</xdr:rowOff>
    </xdr:to>
    <xdr:pic>
      <xdr:nvPicPr>
        <xdr:cNvPr id="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51" t="21213"/>
        <a:stretch>
          <a:fillRect/>
        </a:stretch>
      </xdr:blipFill>
      <xdr:spPr bwMode="auto">
        <a:xfrm>
          <a:off x="9620250" y="257175"/>
          <a:ext cx="4476750" cy="173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638175</xdr:colOff>
      <xdr:row>8</xdr:row>
      <xdr:rowOff>0</xdr:rowOff>
    </xdr:from>
    <xdr:to>
      <xdr:col>11</xdr:col>
      <xdr:colOff>361950</xdr:colOff>
      <xdr:row>10</xdr:row>
      <xdr:rowOff>9525</xdr:rowOff>
    </xdr:to>
    <xdr:sp macro="" textlink="">
      <xdr:nvSpPr>
        <xdr:cNvPr id="9" name="Text Box 49"/>
        <xdr:cNvSpPr txBox="1">
          <a:spLocks noChangeArrowheads="1"/>
        </xdr:cNvSpPr>
      </xdr:nvSpPr>
      <xdr:spPr bwMode="auto">
        <a:xfrm>
          <a:off x="9715500" y="1905000"/>
          <a:ext cx="2009775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Granulométrie homogène,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rapport D16/D84 proche de 1.</a:t>
          </a:r>
        </a:p>
      </xdr:txBody>
    </xdr:sp>
    <xdr:clientData/>
  </xdr:twoCellAnchor>
  <xdr:twoCellAnchor>
    <xdr:from>
      <xdr:col>11</xdr:col>
      <xdr:colOff>514350</xdr:colOff>
      <xdr:row>8</xdr:row>
      <xdr:rowOff>9525</xdr:rowOff>
    </xdr:from>
    <xdr:to>
      <xdr:col>14</xdr:col>
      <xdr:colOff>95250</xdr:colOff>
      <xdr:row>10</xdr:row>
      <xdr:rowOff>9525</xdr:rowOff>
    </xdr:to>
    <xdr:sp macro="" textlink="">
      <xdr:nvSpPr>
        <xdr:cNvPr id="10" name="Text Box 50"/>
        <xdr:cNvSpPr txBox="1">
          <a:spLocks noChangeArrowheads="1"/>
        </xdr:cNvSpPr>
      </xdr:nvSpPr>
      <xdr:spPr bwMode="auto">
        <a:xfrm>
          <a:off x="11877675" y="1914525"/>
          <a:ext cx="1866900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Granulométrie hétérogène,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rapport D16/D84 proche de 0.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11</xdr:row>
      <xdr:rowOff>0</xdr:rowOff>
    </xdr:from>
    <xdr:to>
      <xdr:col>9</xdr:col>
      <xdr:colOff>714376</xdr:colOff>
      <xdr:row>29</xdr:row>
      <xdr:rowOff>66676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542925</xdr:colOff>
      <xdr:row>4</xdr:row>
      <xdr:rowOff>66675</xdr:rowOff>
    </xdr:from>
    <xdr:to>
      <xdr:col>14</xdr:col>
      <xdr:colOff>447675</xdr:colOff>
      <xdr:row>8</xdr:row>
      <xdr:rowOff>85725</xdr:rowOff>
    </xdr:to>
    <xdr:pic>
      <xdr:nvPicPr>
        <xdr:cNvPr id="3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51" t="21213"/>
        <a:stretch>
          <a:fillRect/>
        </a:stretch>
      </xdr:blipFill>
      <xdr:spPr bwMode="auto">
        <a:xfrm>
          <a:off x="9620250" y="828675"/>
          <a:ext cx="4476750" cy="173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638175</xdr:colOff>
      <xdr:row>8</xdr:row>
      <xdr:rowOff>0</xdr:rowOff>
    </xdr:from>
    <xdr:to>
      <xdr:col>11</xdr:col>
      <xdr:colOff>361950</xdr:colOff>
      <xdr:row>10</xdr:row>
      <xdr:rowOff>9525</xdr:rowOff>
    </xdr:to>
    <xdr:sp macro="" textlink="">
      <xdr:nvSpPr>
        <xdr:cNvPr id="4" name="Text Box 49"/>
        <xdr:cNvSpPr txBox="1">
          <a:spLocks noChangeArrowheads="1"/>
        </xdr:cNvSpPr>
      </xdr:nvSpPr>
      <xdr:spPr bwMode="auto">
        <a:xfrm>
          <a:off x="9715500" y="2476500"/>
          <a:ext cx="2009775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Granulométrie homogène,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rapport D16/D84 proche de 1.</a:t>
          </a:r>
        </a:p>
      </xdr:txBody>
    </xdr:sp>
    <xdr:clientData/>
  </xdr:twoCellAnchor>
  <xdr:twoCellAnchor>
    <xdr:from>
      <xdr:col>11</xdr:col>
      <xdr:colOff>514350</xdr:colOff>
      <xdr:row>8</xdr:row>
      <xdr:rowOff>9525</xdr:rowOff>
    </xdr:from>
    <xdr:to>
      <xdr:col>14</xdr:col>
      <xdr:colOff>95250</xdr:colOff>
      <xdr:row>10</xdr:row>
      <xdr:rowOff>9525</xdr:rowOff>
    </xdr:to>
    <xdr:sp macro="" textlink="">
      <xdr:nvSpPr>
        <xdr:cNvPr id="5" name="Text Box 50"/>
        <xdr:cNvSpPr txBox="1">
          <a:spLocks noChangeArrowheads="1"/>
        </xdr:cNvSpPr>
      </xdr:nvSpPr>
      <xdr:spPr bwMode="auto">
        <a:xfrm>
          <a:off x="11877675" y="2486025"/>
          <a:ext cx="1866900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Granulométrie hétérogène,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rapport D16/D84 proche de 0.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11</xdr:row>
      <xdr:rowOff>0</xdr:rowOff>
    </xdr:from>
    <xdr:to>
      <xdr:col>9</xdr:col>
      <xdr:colOff>714376</xdr:colOff>
      <xdr:row>29</xdr:row>
      <xdr:rowOff>66676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542925</xdr:colOff>
      <xdr:row>4</xdr:row>
      <xdr:rowOff>66675</xdr:rowOff>
    </xdr:from>
    <xdr:to>
      <xdr:col>14</xdr:col>
      <xdr:colOff>447675</xdr:colOff>
      <xdr:row>8</xdr:row>
      <xdr:rowOff>85725</xdr:rowOff>
    </xdr:to>
    <xdr:pic>
      <xdr:nvPicPr>
        <xdr:cNvPr id="3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51" t="21213"/>
        <a:stretch>
          <a:fillRect/>
        </a:stretch>
      </xdr:blipFill>
      <xdr:spPr bwMode="auto">
        <a:xfrm>
          <a:off x="9620250" y="828675"/>
          <a:ext cx="4476750" cy="173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638175</xdr:colOff>
      <xdr:row>8</xdr:row>
      <xdr:rowOff>0</xdr:rowOff>
    </xdr:from>
    <xdr:to>
      <xdr:col>11</xdr:col>
      <xdr:colOff>361950</xdr:colOff>
      <xdr:row>10</xdr:row>
      <xdr:rowOff>9525</xdr:rowOff>
    </xdr:to>
    <xdr:sp macro="" textlink="">
      <xdr:nvSpPr>
        <xdr:cNvPr id="4" name="Text Box 49"/>
        <xdr:cNvSpPr txBox="1">
          <a:spLocks noChangeArrowheads="1"/>
        </xdr:cNvSpPr>
      </xdr:nvSpPr>
      <xdr:spPr bwMode="auto">
        <a:xfrm>
          <a:off x="9715500" y="2476500"/>
          <a:ext cx="2009775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Granulométrie homogène,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rapport D16/D84 proche de 1.</a:t>
          </a:r>
        </a:p>
      </xdr:txBody>
    </xdr:sp>
    <xdr:clientData/>
  </xdr:twoCellAnchor>
  <xdr:twoCellAnchor>
    <xdr:from>
      <xdr:col>11</xdr:col>
      <xdr:colOff>514350</xdr:colOff>
      <xdr:row>8</xdr:row>
      <xdr:rowOff>9525</xdr:rowOff>
    </xdr:from>
    <xdr:to>
      <xdr:col>14</xdr:col>
      <xdr:colOff>95250</xdr:colOff>
      <xdr:row>10</xdr:row>
      <xdr:rowOff>9525</xdr:rowOff>
    </xdr:to>
    <xdr:sp macro="" textlink="">
      <xdr:nvSpPr>
        <xdr:cNvPr id="5" name="Text Box 50"/>
        <xdr:cNvSpPr txBox="1">
          <a:spLocks noChangeArrowheads="1"/>
        </xdr:cNvSpPr>
      </xdr:nvSpPr>
      <xdr:spPr bwMode="auto">
        <a:xfrm>
          <a:off x="11877675" y="2486025"/>
          <a:ext cx="1866900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Granulométrie hétérogène,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rapport D16/D84 proche de 0.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11</xdr:row>
      <xdr:rowOff>0</xdr:rowOff>
    </xdr:from>
    <xdr:to>
      <xdr:col>9</xdr:col>
      <xdr:colOff>714376</xdr:colOff>
      <xdr:row>29</xdr:row>
      <xdr:rowOff>66676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542925</xdr:colOff>
      <xdr:row>4</xdr:row>
      <xdr:rowOff>66675</xdr:rowOff>
    </xdr:from>
    <xdr:to>
      <xdr:col>14</xdr:col>
      <xdr:colOff>447675</xdr:colOff>
      <xdr:row>8</xdr:row>
      <xdr:rowOff>85725</xdr:rowOff>
    </xdr:to>
    <xdr:pic>
      <xdr:nvPicPr>
        <xdr:cNvPr id="3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51" t="21213"/>
        <a:stretch>
          <a:fillRect/>
        </a:stretch>
      </xdr:blipFill>
      <xdr:spPr bwMode="auto">
        <a:xfrm>
          <a:off x="9620250" y="828675"/>
          <a:ext cx="4476750" cy="173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638175</xdr:colOff>
      <xdr:row>8</xdr:row>
      <xdr:rowOff>0</xdr:rowOff>
    </xdr:from>
    <xdr:to>
      <xdr:col>11</xdr:col>
      <xdr:colOff>361950</xdr:colOff>
      <xdr:row>10</xdr:row>
      <xdr:rowOff>9525</xdr:rowOff>
    </xdr:to>
    <xdr:sp macro="" textlink="">
      <xdr:nvSpPr>
        <xdr:cNvPr id="4" name="Text Box 49"/>
        <xdr:cNvSpPr txBox="1">
          <a:spLocks noChangeArrowheads="1"/>
        </xdr:cNvSpPr>
      </xdr:nvSpPr>
      <xdr:spPr bwMode="auto">
        <a:xfrm>
          <a:off x="9715500" y="2476500"/>
          <a:ext cx="2009775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Granulométrie homogène,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rapport D16/D84 proche de 1.</a:t>
          </a:r>
        </a:p>
      </xdr:txBody>
    </xdr:sp>
    <xdr:clientData/>
  </xdr:twoCellAnchor>
  <xdr:twoCellAnchor>
    <xdr:from>
      <xdr:col>11</xdr:col>
      <xdr:colOff>514350</xdr:colOff>
      <xdr:row>8</xdr:row>
      <xdr:rowOff>9525</xdr:rowOff>
    </xdr:from>
    <xdr:to>
      <xdr:col>14</xdr:col>
      <xdr:colOff>95250</xdr:colOff>
      <xdr:row>10</xdr:row>
      <xdr:rowOff>9525</xdr:rowOff>
    </xdr:to>
    <xdr:sp macro="" textlink="">
      <xdr:nvSpPr>
        <xdr:cNvPr id="5" name="Text Box 50"/>
        <xdr:cNvSpPr txBox="1">
          <a:spLocks noChangeArrowheads="1"/>
        </xdr:cNvSpPr>
      </xdr:nvSpPr>
      <xdr:spPr bwMode="auto">
        <a:xfrm>
          <a:off x="11877675" y="2486025"/>
          <a:ext cx="1866900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Granulométrie hétérogène,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rapport D16/D84 proche de 0.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209550</xdr:rowOff>
    </xdr:from>
    <xdr:to>
      <xdr:col>15</xdr:col>
      <xdr:colOff>647700</xdr:colOff>
      <xdr:row>26</xdr:row>
      <xdr:rowOff>16572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20975" y="400050"/>
          <a:ext cx="2933700" cy="49028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65</xdr:row>
      <xdr:rowOff>180975</xdr:rowOff>
    </xdr:from>
    <xdr:to>
      <xdr:col>3</xdr:col>
      <xdr:colOff>76011</xdr:colOff>
      <xdr:row>73</xdr:row>
      <xdr:rowOff>187204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4525" y="12582525"/>
          <a:ext cx="2219136" cy="153022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20</xdr:row>
      <xdr:rowOff>133350</xdr:rowOff>
    </xdr:from>
    <xdr:to>
      <xdr:col>12</xdr:col>
      <xdr:colOff>117259</xdr:colOff>
      <xdr:row>45</xdr:row>
      <xdr:rowOff>47701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8475" y="4667250"/>
          <a:ext cx="3365284" cy="52674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95254</xdr:colOff>
      <xdr:row>15</xdr:row>
      <xdr:rowOff>57149</xdr:rowOff>
    </xdr:from>
    <xdr:to>
      <xdr:col>9</xdr:col>
      <xdr:colOff>857251</xdr:colOff>
      <xdr:row>21</xdr:row>
      <xdr:rowOff>123824</xdr:rowOff>
    </xdr:to>
    <xdr:grpSp>
      <xdr:nvGrpSpPr>
        <xdr:cNvPr id="8" name="Group 42"/>
        <xdr:cNvGrpSpPr>
          <a:grpSpLocks/>
        </xdr:cNvGrpSpPr>
      </xdr:nvGrpSpPr>
      <xdr:grpSpPr bwMode="auto">
        <a:xfrm>
          <a:off x="9620254" y="2914649"/>
          <a:ext cx="2619372" cy="1209675"/>
          <a:chOff x="0" y="190"/>
          <a:chExt cx="286" cy="224"/>
        </a:xfrm>
      </xdr:grpSpPr>
      <xdr:pic>
        <xdr:nvPicPr>
          <xdr:cNvPr id="10" name="Picture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59" t="19875" r="35234" b="9375"/>
          <a:stretch>
            <a:fillRect/>
          </a:stretch>
        </xdr:blipFill>
        <xdr:spPr bwMode="auto">
          <a:xfrm>
            <a:off x="0" y="190"/>
            <a:ext cx="286" cy="224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Freeform 17"/>
          <xdr:cNvSpPr>
            <a:spLocks/>
          </xdr:cNvSpPr>
        </xdr:nvSpPr>
        <xdr:spPr bwMode="auto">
          <a:xfrm>
            <a:off x="58" y="208"/>
            <a:ext cx="186" cy="162"/>
          </a:xfrm>
          <a:custGeom>
            <a:avLst/>
            <a:gdLst>
              <a:gd name="T0" fmla="*/ 0 w 186"/>
              <a:gd name="T1" fmla="*/ 162 h 162"/>
              <a:gd name="T2" fmla="*/ 27 w 186"/>
              <a:gd name="T3" fmla="*/ 146 h 162"/>
              <a:gd name="T4" fmla="*/ 52 w 186"/>
              <a:gd name="T5" fmla="*/ 117 h 162"/>
              <a:gd name="T6" fmla="*/ 68 w 186"/>
              <a:gd name="T7" fmla="*/ 79 h 162"/>
              <a:gd name="T8" fmla="*/ 100 w 186"/>
              <a:gd name="T9" fmla="*/ 70 h 162"/>
              <a:gd name="T10" fmla="*/ 131 w 186"/>
              <a:gd name="T11" fmla="*/ 69 h 162"/>
              <a:gd name="T12" fmla="*/ 171 w 186"/>
              <a:gd name="T13" fmla="*/ 32 h 162"/>
              <a:gd name="T14" fmla="*/ 186 w 186"/>
              <a:gd name="T15" fmla="*/ 0 h 16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86"/>
              <a:gd name="T25" fmla="*/ 0 h 162"/>
              <a:gd name="T26" fmla="*/ 186 w 186"/>
              <a:gd name="T27" fmla="*/ 162 h 162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86" h="162">
                <a:moveTo>
                  <a:pt x="0" y="162"/>
                </a:moveTo>
                <a:lnTo>
                  <a:pt x="27" y="146"/>
                </a:lnTo>
                <a:lnTo>
                  <a:pt x="52" y="117"/>
                </a:lnTo>
                <a:lnTo>
                  <a:pt x="68" y="79"/>
                </a:lnTo>
                <a:lnTo>
                  <a:pt x="100" y="70"/>
                </a:lnTo>
                <a:lnTo>
                  <a:pt x="131" y="69"/>
                </a:lnTo>
                <a:lnTo>
                  <a:pt x="171" y="32"/>
                </a:lnTo>
                <a:lnTo>
                  <a:pt x="186" y="0"/>
                </a:lnTo>
              </a:path>
            </a:pathLst>
          </a:custGeom>
          <a:noFill/>
          <a:ln w="19050" cap="flat" cmpd="sng">
            <a:solidFill>
              <a:srgbClr val="FF0000"/>
            </a:solidFill>
            <a:prstDash val="dash"/>
            <a:round/>
            <a:headEnd type="diamond" w="med" len="sm"/>
            <a:tailEnd type="diamond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9</xdr:col>
      <xdr:colOff>819150</xdr:colOff>
      <xdr:row>11</xdr:row>
      <xdr:rowOff>23647</xdr:rowOff>
    </xdr:from>
    <xdr:to>
      <xdr:col>14</xdr:col>
      <xdr:colOff>1009084</xdr:colOff>
      <xdr:row>35</xdr:row>
      <xdr:rowOff>57151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01525" y="2119147"/>
          <a:ext cx="5285809" cy="4796004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39</xdr:row>
      <xdr:rowOff>47843</xdr:rowOff>
    </xdr:from>
    <xdr:to>
      <xdr:col>11</xdr:col>
      <xdr:colOff>971550</xdr:colOff>
      <xdr:row>52</xdr:row>
      <xdr:rowOff>28576</xdr:rowOff>
    </xdr:to>
    <xdr:pic>
      <xdr:nvPicPr>
        <xdr:cNvPr id="1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7667843"/>
          <a:ext cx="4743450" cy="2457233"/>
        </a:xfrm>
        <a:prstGeom prst="rect">
          <a:avLst/>
        </a:prstGeom>
        <a:solidFill>
          <a:srgbClr val="FFFFFF"/>
        </a:solidFill>
      </xdr:spPr>
    </xdr:pic>
    <xdr:clientData/>
  </xdr:twoCellAnchor>
  <xdr:twoCellAnchor editAs="oneCell">
    <xdr:from>
      <xdr:col>10</xdr:col>
      <xdr:colOff>152400</xdr:colOff>
      <xdr:row>112</xdr:row>
      <xdr:rowOff>295275</xdr:rowOff>
    </xdr:from>
    <xdr:to>
      <xdr:col>13</xdr:col>
      <xdr:colOff>475948</xdr:colOff>
      <xdr:row>138</xdr:row>
      <xdr:rowOff>171450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87325" y="23021925"/>
          <a:ext cx="3362023" cy="526732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128</xdr:row>
      <xdr:rowOff>25131</xdr:rowOff>
    </xdr:from>
    <xdr:to>
      <xdr:col>9</xdr:col>
      <xdr:colOff>981076</xdr:colOff>
      <xdr:row>135</xdr:row>
      <xdr:rowOff>187616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63101" y="26314131"/>
          <a:ext cx="2800350" cy="1553135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5</xdr:row>
      <xdr:rowOff>85725</xdr:rowOff>
    </xdr:from>
    <xdr:to>
      <xdr:col>10</xdr:col>
      <xdr:colOff>1038225</xdr:colOff>
      <xdr:row>23</xdr:row>
      <xdr:rowOff>85725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161925</xdr:colOff>
      <xdr:row>35</xdr:row>
      <xdr:rowOff>85725</xdr:rowOff>
    </xdr:from>
    <xdr:to>
      <xdr:col>10</xdr:col>
      <xdr:colOff>1038225</xdr:colOff>
      <xdr:row>53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161925</xdr:colOff>
      <xdr:row>64</xdr:row>
      <xdr:rowOff>85725</xdr:rowOff>
    </xdr:from>
    <xdr:to>
      <xdr:col>10</xdr:col>
      <xdr:colOff>1038225</xdr:colOff>
      <xdr:row>82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13</xdr:col>
      <xdr:colOff>38100</xdr:colOff>
      <xdr:row>6</xdr:row>
      <xdr:rowOff>28575</xdr:rowOff>
    </xdr:from>
    <xdr:to>
      <xdr:col>14</xdr:col>
      <xdr:colOff>57149</xdr:colOff>
      <xdr:row>28</xdr:row>
      <xdr:rowOff>92297</xdr:rowOff>
    </xdr:to>
    <xdr:pic>
      <xdr:nvPicPr>
        <xdr:cNvPr id="9" name="Image 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6610"/>
        <a:stretch/>
      </xdr:blipFill>
      <xdr:spPr>
        <a:xfrm>
          <a:off x="12287250" y="1628775"/>
          <a:ext cx="2647949" cy="443569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5</xdr:row>
      <xdr:rowOff>85725</xdr:rowOff>
    </xdr:from>
    <xdr:to>
      <xdr:col>10</xdr:col>
      <xdr:colOff>1038225</xdr:colOff>
      <xdr:row>23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161925</xdr:colOff>
      <xdr:row>35</xdr:row>
      <xdr:rowOff>85725</xdr:rowOff>
    </xdr:from>
    <xdr:to>
      <xdr:col>10</xdr:col>
      <xdr:colOff>1038225</xdr:colOff>
      <xdr:row>53</xdr:row>
      <xdr:rowOff>85725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161925</xdr:colOff>
      <xdr:row>64</xdr:row>
      <xdr:rowOff>85725</xdr:rowOff>
    </xdr:from>
    <xdr:to>
      <xdr:col>10</xdr:col>
      <xdr:colOff>1038225</xdr:colOff>
      <xdr:row>82</xdr:row>
      <xdr:rowOff>85725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13</xdr:col>
      <xdr:colOff>38100</xdr:colOff>
      <xdr:row>6</xdr:row>
      <xdr:rowOff>28575</xdr:rowOff>
    </xdr:from>
    <xdr:to>
      <xdr:col>14</xdr:col>
      <xdr:colOff>57149</xdr:colOff>
      <xdr:row>28</xdr:row>
      <xdr:rowOff>92297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6610"/>
        <a:stretch/>
      </xdr:blipFill>
      <xdr:spPr>
        <a:xfrm>
          <a:off x="12287250" y="1628775"/>
          <a:ext cx="2647949" cy="443569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5</xdr:row>
      <xdr:rowOff>85725</xdr:rowOff>
    </xdr:from>
    <xdr:to>
      <xdr:col>10</xdr:col>
      <xdr:colOff>1038225</xdr:colOff>
      <xdr:row>23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161925</xdr:colOff>
      <xdr:row>35</xdr:row>
      <xdr:rowOff>85725</xdr:rowOff>
    </xdr:from>
    <xdr:to>
      <xdr:col>10</xdr:col>
      <xdr:colOff>1038225</xdr:colOff>
      <xdr:row>53</xdr:row>
      <xdr:rowOff>85725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161925</xdr:colOff>
      <xdr:row>64</xdr:row>
      <xdr:rowOff>85725</xdr:rowOff>
    </xdr:from>
    <xdr:to>
      <xdr:col>10</xdr:col>
      <xdr:colOff>1038225</xdr:colOff>
      <xdr:row>82</xdr:row>
      <xdr:rowOff>85725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13</xdr:col>
      <xdr:colOff>38100</xdr:colOff>
      <xdr:row>6</xdr:row>
      <xdr:rowOff>28575</xdr:rowOff>
    </xdr:from>
    <xdr:to>
      <xdr:col>14</xdr:col>
      <xdr:colOff>57149</xdr:colOff>
      <xdr:row>28</xdr:row>
      <xdr:rowOff>92297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6610"/>
        <a:stretch/>
      </xdr:blipFill>
      <xdr:spPr>
        <a:xfrm>
          <a:off x="12287250" y="1628775"/>
          <a:ext cx="2647949" cy="443569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5</xdr:row>
      <xdr:rowOff>85725</xdr:rowOff>
    </xdr:from>
    <xdr:to>
      <xdr:col>10</xdr:col>
      <xdr:colOff>1038225</xdr:colOff>
      <xdr:row>23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161925</xdr:colOff>
      <xdr:row>35</xdr:row>
      <xdr:rowOff>85725</xdr:rowOff>
    </xdr:from>
    <xdr:to>
      <xdr:col>10</xdr:col>
      <xdr:colOff>1038225</xdr:colOff>
      <xdr:row>53</xdr:row>
      <xdr:rowOff>85725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161925</xdr:colOff>
      <xdr:row>64</xdr:row>
      <xdr:rowOff>85725</xdr:rowOff>
    </xdr:from>
    <xdr:to>
      <xdr:col>10</xdr:col>
      <xdr:colOff>1038225</xdr:colOff>
      <xdr:row>82</xdr:row>
      <xdr:rowOff>85725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13</xdr:col>
      <xdr:colOff>38100</xdr:colOff>
      <xdr:row>6</xdr:row>
      <xdr:rowOff>28575</xdr:rowOff>
    </xdr:from>
    <xdr:to>
      <xdr:col>14</xdr:col>
      <xdr:colOff>57149</xdr:colOff>
      <xdr:row>28</xdr:row>
      <xdr:rowOff>92297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6610"/>
        <a:stretch/>
      </xdr:blipFill>
      <xdr:spPr>
        <a:xfrm>
          <a:off x="12287250" y="1628775"/>
          <a:ext cx="2647949" cy="443569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142727</xdr:colOff>
      <xdr:row>32</xdr:row>
      <xdr:rowOff>104936</xdr:rowOff>
    </xdr:from>
    <xdr:to>
      <xdr:col>1</xdr:col>
      <xdr:colOff>800106</xdr:colOff>
      <xdr:row>40</xdr:row>
      <xdr:rowOff>106828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489521" y="5854142"/>
          <a:ext cx="1525892" cy="22194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2</xdr:row>
      <xdr:rowOff>361950</xdr:rowOff>
    </xdr:from>
    <xdr:to>
      <xdr:col>21</xdr:col>
      <xdr:colOff>485775</xdr:colOff>
      <xdr:row>28</xdr:row>
      <xdr:rowOff>9525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28575</xdr:colOff>
      <xdr:row>29</xdr:row>
      <xdr:rowOff>28575</xdr:rowOff>
    </xdr:from>
    <xdr:to>
      <xdr:col>15</xdr:col>
      <xdr:colOff>342900</xdr:colOff>
      <xdr:row>50</xdr:row>
      <xdr:rowOff>172495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575" y="5848350"/>
          <a:ext cx="4124325" cy="414442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2</xdr:row>
      <xdr:rowOff>361950</xdr:rowOff>
    </xdr:from>
    <xdr:to>
      <xdr:col>21</xdr:col>
      <xdr:colOff>485775</xdr:colOff>
      <xdr:row>28</xdr:row>
      <xdr:rowOff>9525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28575</xdr:colOff>
      <xdr:row>29</xdr:row>
      <xdr:rowOff>28575</xdr:rowOff>
    </xdr:from>
    <xdr:to>
      <xdr:col>15</xdr:col>
      <xdr:colOff>342900</xdr:colOff>
      <xdr:row>50</xdr:row>
      <xdr:rowOff>172495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575" y="5848350"/>
          <a:ext cx="4124325" cy="414442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ael.le_bihan/Documents/1.%20AT/2.%20Restauration%20hydromorphologique/3.%20Etude%20technique/2015%20Stream%20CE/STREAM_CE_v11_%202016_Vier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ain"/>
      <sheetName val="Généralités"/>
      <sheetName val="Profil travers actuel"/>
      <sheetName val="Profil travers de réf"/>
      <sheetName val="Profil travers projeté"/>
      <sheetName val="Profil long et Pentes"/>
      <sheetName val="Sinuosité-Faciès"/>
      <sheetName val="Granulo"/>
      <sheetName val="Rugosité"/>
      <sheetName val="Débit-Puissance"/>
      <sheetName val="Capacité ajustement"/>
      <sheetName val="Coût"/>
      <sheetName val="Synthèse"/>
      <sheetName val="Lis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 t="str">
            <v>Ain (01)</v>
          </cell>
          <cell r="B4" t="str">
            <v>aucune</v>
          </cell>
          <cell r="C4" t="str">
            <v>Bon état écologique</v>
          </cell>
        </row>
        <row r="5">
          <cell r="A5" t="str">
            <v>Aisne (02)</v>
          </cell>
          <cell r="B5" t="str">
            <v>hydromorphologie</v>
          </cell>
          <cell r="C5" t="str">
            <v>Hydromorphologie</v>
          </cell>
          <cell r="E5" t="str">
            <v>X</v>
          </cell>
        </row>
        <row r="6">
          <cell r="A6" t="str">
            <v>Allier (03)</v>
          </cell>
          <cell r="B6" t="str">
            <v>nutriments</v>
          </cell>
          <cell r="C6" t="str">
            <v>Hydrologie</v>
          </cell>
        </row>
        <row r="7">
          <cell r="A7" t="str">
            <v>Alpes de Haute-Provence (04)</v>
          </cell>
          <cell r="B7" t="str">
            <v>autres</v>
          </cell>
          <cell r="C7" t="str">
            <v>Relation nappe-rivière</v>
          </cell>
        </row>
        <row r="8">
          <cell r="A8" t="str">
            <v>Alpes-Maritimes (06)</v>
          </cell>
          <cell r="C8" t="str">
            <v>Biologie</v>
          </cell>
        </row>
        <row r="9">
          <cell r="A9" t="str">
            <v>Ardèche (07)</v>
          </cell>
          <cell r="C9" t="str">
            <v>Compartiment piscicole</v>
          </cell>
        </row>
        <row r="10">
          <cell r="A10" t="str">
            <v>Ardennes (08)</v>
          </cell>
          <cell r="C10" t="str">
            <v>Qualité physico-chimique</v>
          </cell>
        </row>
        <row r="11">
          <cell r="A11" t="str">
            <v>Ariège (09)</v>
          </cell>
          <cell r="C11" t="str">
            <v>Expérimentation</v>
          </cell>
        </row>
        <row r="12">
          <cell r="A12" t="str">
            <v>Aube (10)</v>
          </cell>
          <cell r="C12" t="str">
            <v>Zone humide</v>
          </cell>
        </row>
        <row r="13">
          <cell r="A13" t="str">
            <v>Aude (11)</v>
          </cell>
          <cell r="C13" t="str">
            <v>Paysager</v>
          </cell>
        </row>
        <row r="14">
          <cell r="A14" t="str">
            <v>Aveyron (12)</v>
          </cell>
          <cell r="C14" t="str">
            <v>Réduction inondation</v>
          </cell>
        </row>
        <row r="15">
          <cell r="A15" t="str">
            <v>Bas-Rhin (67)</v>
          </cell>
          <cell r="C15" t="str">
            <v>Restauration de la continuité écologique</v>
          </cell>
        </row>
        <row r="16">
          <cell r="A16" t="str">
            <v>Bouches du Rhône (13)</v>
          </cell>
        </row>
        <row r="17">
          <cell r="A17" t="str">
            <v>Calvados (14)</v>
          </cell>
        </row>
        <row r="18">
          <cell r="A18" t="str">
            <v>Cantal (15)</v>
          </cell>
        </row>
        <row r="19">
          <cell r="A19" t="str">
            <v>Charente (16)</v>
          </cell>
        </row>
        <row r="20">
          <cell r="A20" t="str">
            <v>Charente Maritime (17)</v>
          </cell>
        </row>
        <row r="21">
          <cell r="A21" t="str">
            <v>Cher (18)</v>
          </cell>
        </row>
        <row r="22">
          <cell r="A22" t="str">
            <v>Corrèze (19)</v>
          </cell>
        </row>
        <row r="23">
          <cell r="A23" t="str">
            <v>Corse du Sud (2A)</v>
          </cell>
        </row>
        <row r="24">
          <cell r="A24" t="str">
            <v>Côte d'Or (21)</v>
          </cell>
        </row>
        <row r="25">
          <cell r="A25" t="str">
            <v>Côtes d'Armor (22)</v>
          </cell>
        </row>
        <row r="26">
          <cell r="A26" t="str">
            <v>Creuse (23)</v>
          </cell>
        </row>
        <row r="27">
          <cell r="A27" t="str">
            <v>Deux-Sèvres (79)</v>
          </cell>
        </row>
        <row r="28">
          <cell r="A28" t="str">
            <v>Dordogne (24)</v>
          </cell>
        </row>
        <row r="29">
          <cell r="A29" t="str">
            <v>Doubs (25)</v>
          </cell>
        </row>
        <row r="30">
          <cell r="A30" t="str">
            <v>Drôme (26)</v>
          </cell>
        </row>
        <row r="31">
          <cell r="A31" t="str">
            <v>Essonne (91)</v>
          </cell>
        </row>
        <row r="32">
          <cell r="A32" t="str">
            <v>Eure (27)</v>
          </cell>
        </row>
        <row r="33">
          <cell r="A33" t="str">
            <v>Eure-et-Loir (28)</v>
          </cell>
        </row>
        <row r="34">
          <cell r="A34" t="str">
            <v>Finistère (29)</v>
          </cell>
        </row>
        <row r="35">
          <cell r="A35" t="str">
            <v>Gard (30)</v>
          </cell>
        </row>
        <row r="36">
          <cell r="A36" t="str">
            <v>Gers (32)</v>
          </cell>
        </row>
        <row r="37">
          <cell r="A37" t="str">
            <v>Gironde (33)</v>
          </cell>
        </row>
        <row r="38">
          <cell r="A38" t="str">
            <v>Guadeloupe (971)</v>
          </cell>
        </row>
        <row r="39">
          <cell r="A39" t="str">
            <v>Guyane (973)</v>
          </cell>
        </row>
        <row r="40">
          <cell r="A40" t="str">
            <v>Haute-Corse (2B)</v>
          </cell>
        </row>
        <row r="41">
          <cell r="A41" t="str">
            <v>Haute-Garonne (31)</v>
          </cell>
        </row>
        <row r="42">
          <cell r="A42" t="str">
            <v>Haute-Loire (43)</v>
          </cell>
        </row>
        <row r="43">
          <cell r="A43" t="str">
            <v>Haute-Marne (52)</v>
          </cell>
        </row>
        <row r="44">
          <cell r="A44" t="str">
            <v>Hautes-Alpes (05)</v>
          </cell>
        </row>
        <row r="45">
          <cell r="A45" t="str">
            <v>Haute-Saône (70)</v>
          </cell>
        </row>
        <row r="46">
          <cell r="A46" t="str">
            <v>Haute-Savoie (74)</v>
          </cell>
        </row>
        <row r="47">
          <cell r="A47" t="str">
            <v>Hautes-Pyrénées (65)</v>
          </cell>
        </row>
        <row r="48">
          <cell r="A48" t="str">
            <v>Haute-Vienne (87)</v>
          </cell>
        </row>
        <row r="49">
          <cell r="A49" t="str">
            <v>Haut-Rhin (68)</v>
          </cell>
        </row>
        <row r="50">
          <cell r="A50" t="str">
            <v>Hauts-de-Seine (92)</v>
          </cell>
        </row>
        <row r="51">
          <cell r="A51" t="str">
            <v>Hérault (34)</v>
          </cell>
        </row>
        <row r="52">
          <cell r="A52" t="str">
            <v>Ille-et-Vilaine (35)</v>
          </cell>
        </row>
        <row r="53">
          <cell r="A53" t="str">
            <v>Indre (36)</v>
          </cell>
        </row>
        <row r="54">
          <cell r="A54" t="str">
            <v>Indre-et-Loire (37)</v>
          </cell>
        </row>
        <row r="55">
          <cell r="A55" t="str">
            <v>Isère (38)</v>
          </cell>
        </row>
        <row r="56">
          <cell r="A56" t="str">
            <v>Jura (39)</v>
          </cell>
        </row>
        <row r="57">
          <cell r="A57" t="str">
            <v>La Réunion (974)</v>
          </cell>
        </row>
        <row r="58">
          <cell r="A58" t="str">
            <v>Landes (40)</v>
          </cell>
        </row>
        <row r="59">
          <cell r="A59" t="str">
            <v>Loire (42)</v>
          </cell>
        </row>
        <row r="60">
          <cell r="A60" t="str">
            <v>Loire-Atlantique (44)</v>
          </cell>
        </row>
        <row r="61">
          <cell r="A61" t="str">
            <v>Loiret (45)</v>
          </cell>
        </row>
        <row r="62">
          <cell r="A62" t="str">
            <v>Loir-et-Cher (41)</v>
          </cell>
        </row>
        <row r="63">
          <cell r="A63" t="str">
            <v>Lot (46)</v>
          </cell>
        </row>
        <row r="64">
          <cell r="A64" t="str">
            <v>Lot-et-Garonne (47)</v>
          </cell>
        </row>
        <row r="65">
          <cell r="A65" t="str">
            <v>Lozère (48)</v>
          </cell>
        </row>
        <row r="66">
          <cell r="A66" t="str">
            <v>Maine-et-Loire (49)</v>
          </cell>
        </row>
        <row r="67">
          <cell r="A67" t="str">
            <v>Manche (50)</v>
          </cell>
        </row>
        <row r="68">
          <cell r="A68" t="str">
            <v>Marne (51)</v>
          </cell>
        </row>
        <row r="69">
          <cell r="A69" t="str">
            <v>Martinique (972)</v>
          </cell>
        </row>
        <row r="70">
          <cell r="A70" t="str">
            <v>Mayenne (53)</v>
          </cell>
        </row>
        <row r="71">
          <cell r="A71" t="str">
            <v>Mayotte (976)</v>
          </cell>
        </row>
        <row r="72">
          <cell r="A72" t="str">
            <v>Meurthe-et-Moselle (54)</v>
          </cell>
        </row>
        <row r="73">
          <cell r="A73" t="str">
            <v>Meuse (55)</v>
          </cell>
        </row>
        <row r="74">
          <cell r="A74" t="str">
            <v>Morbihan (56)</v>
          </cell>
        </row>
        <row r="75">
          <cell r="A75" t="str">
            <v>Moselle (57)</v>
          </cell>
        </row>
        <row r="76">
          <cell r="A76" t="str">
            <v>Nièvre (58)</v>
          </cell>
        </row>
        <row r="77">
          <cell r="A77" t="str">
            <v>Nord (59)</v>
          </cell>
        </row>
        <row r="78">
          <cell r="A78" t="str">
            <v>Oise (60)</v>
          </cell>
        </row>
        <row r="79">
          <cell r="A79" t="str">
            <v>Orne (61)</v>
          </cell>
        </row>
        <row r="80">
          <cell r="A80" t="str">
            <v>Paris (75)</v>
          </cell>
        </row>
        <row r="81">
          <cell r="A81" t="str">
            <v>Pas-de-Calais (62)</v>
          </cell>
        </row>
        <row r="82">
          <cell r="A82" t="str">
            <v>Puy-de-Dôme (63)</v>
          </cell>
        </row>
        <row r="83">
          <cell r="A83" t="str">
            <v>Pyrénées-Atlantiques (64)</v>
          </cell>
        </row>
        <row r="84">
          <cell r="A84" t="str">
            <v>Pyrénées-Orientales (66)</v>
          </cell>
        </row>
        <row r="85">
          <cell r="A85" t="str">
            <v>Rhône (69)</v>
          </cell>
        </row>
        <row r="86">
          <cell r="A86" t="str">
            <v>Saône-et-Loire (71)</v>
          </cell>
        </row>
        <row r="87">
          <cell r="A87" t="str">
            <v>Sarthe (72)</v>
          </cell>
        </row>
        <row r="88">
          <cell r="A88" t="str">
            <v>Savoie (73)</v>
          </cell>
        </row>
        <row r="89">
          <cell r="A89" t="str">
            <v>Seine-et-Marne (77)</v>
          </cell>
        </row>
        <row r="90">
          <cell r="A90" t="str">
            <v>Seine-Maritime (76)</v>
          </cell>
        </row>
        <row r="91">
          <cell r="A91" t="str">
            <v>Seine-St-Denis (93)</v>
          </cell>
        </row>
        <row r="92">
          <cell r="A92" t="str">
            <v>Somme (80)</v>
          </cell>
        </row>
        <row r="93">
          <cell r="A93" t="str">
            <v>Tarn (81)</v>
          </cell>
        </row>
        <row r="94">
          <cell r="A94" t="str">
            <v>Tarn-et-Garonne (82)</v>
          </cell>
        </row>
        <row r="95">
          <cell r="A95" t="str">
            <v>Territoire-de-Belfort (90)</v>
          </cell>
        </row>
        <row r="96">
          <cell r="A96" t="str">
            <v>Val-de-Marne (94)</v>
          </cell>
        </row>
        <row r="97">
          <cell r="A97" t="str">
            <v>Val-d'Oise (95)</v>
          </cell>
        </row>
        <row r="98">
          <cell r="A98" t="str">
            <v>Var (83)</v>
          </cell>
        </row>
        <row r="99">
          <cell r="A99" t="str">
            <v>Vaucluse (84)</v>
          </cell>
        </row>
        <row r="100">
          <cell r="A100" t="str">
            <v>Vendée (85)</v>
          </cell>
        </row>
        <row r="101">
          <cell r="A101" t="str">
            <v>Vienne (86)</v>
          </cell>
        </row>
        <row r="102">
          <cell r="A102" t="str">
            <v>Vosges (88)</v>
          </cell>
        </row>
        <row r="103">
          <cell r="A103" t="str">
            <v>Yonne (89)</v>
          </cell>
        </row>
        <row r="104">
          <cell r="A104" t="str">
            <v>Yvelines (78)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C00000"/>
    <pageSetUpPr fitToPage="1"/>
  </sheetPr>
  <dimension ref="A1:O69"/>
  <sheetViews>
    <sheetView zoomScaleNormal="100" zoomScaleSheetLayoutView="100" workbookViewId="0">
      <selection activeCell="D28" sqref="D28"/>
    </sheetView>
  </sheetViews>
  <sheetFormatPr baseColWidth="10" defaultRowHeight="15"/>
  <cols>
    <col min="1" max="1" width="11.7109375" style="103" customWidth="1"/>
    <col min="2" max="2" width="10.140625" style="103" customWidth="1"/>
    <col min="3" max="3" width="12.140625" style="103" customWidth="1"/>
    <col min="4" max="12" width="16.28515625" style="103" customWidth="1"/>
    <col min="13" max="16384" width="11.42578125" style="103"/>
  </cols>
  <sheetData>
    <row r="1" spans="1:12" ht="18" customHeight="1">
      <c r="A1" s="128"/>
      <c r="B1" s="127"/>
      <c r="C1" s="208" t="s">
        <v>329</v>
      </c>
      <c r="D1" s="208"/>
      <c r="E1" s="208"/>
      <c r="F1" s="208"/>
      <c r="G1" s="208"/>
      <c r="H1" s="208"/>
      <c r="I1" s="208"/>
      <c r="J1" s="208"/>
      <c r="K1" s="127"/>
      <c r="L1" s="126"/>
    </row>
    <row r="2" spans="1:12" ht="12.75" customHeight="1">
      <c r="A2" s="112"/>
      <c r="B2" s="111"/>
      <c r="C2" s="209"/>
      <c r="D2" s="209"/>
      <c r="E2" s="209"/>
      <c r="F2" s="209"/>
      <c r="G2" s="209"/>
      <c r="H2" s="209"/>
      <c r="I2" s="209"/>
      <c r="J2" s="209"/>
      <c r="K2" s="111"/>
      <c r="L2" s="110"/>
    </row>
    <row r="3" spans="1:12" ht="12.75" customHeight="1">
      <c r="A3" s="112"/>
      <c r="B3" s="111"/>
      <c r="C3" s="209"/>
      <c r="D3" s="209"/>
      <c r="E3" s="209"/>
      <c r="F3" s="209"/>
      <c r="G3" s="209"/>
      <c r="H3" s="209"/>
      <c r="I3" s="209"/>
      <c r="J3" s="209"/>
      <c r="K3" s="111"/>
      <c r="L3" s="110"/>
    </row>
    <row r="4" spans="1:12">
      <c r="A4" s="112"/>
      <c r="B4" s="111"/>
      <c r="C4" s="209"/>
      <c r="D4" s="209"/>
      <c r="E4" s="209"/>
      <c r="F4" s="209"/>
      <c r="G4" s="209"/>
      <c r="H4" s="209"/>
      <c r="I4" s="209"/>
      <c r="J4" s="209"/>
      <c r="K4" s="111"/>
      <c r="L4" s="110"/>
    </row>
    <row r="5" spans="1:12">
      <c r="A5" s="112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0"/>
    </row>
    <row r="6" spans="1:12" ht="15" customHeight="1">
      <c r="A6" s="216" t="s">
        <v>314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8"/>
    </row>
    <row r="7" spans="1:12">
      <c r="A7" s="216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8"/>
    </row>
    <row r="8" spans="1:12">
      <c r="A8" s="125"/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3"/>
    </row>
    <row r="9" spans="1:12">
      <c r="A9" s="210" t="s">
        <v>325</v>
      </c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2"/>
    </row>
    <row r="10" spans="1:12">
      <c r="A10" s="210"/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212"/>
    </row>
    <row r="11" spans="1:12">
      <c r="A11" s="122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0"/>
    </row>
    <row r="12" spans="1:12">
      <c r="A12" s="210" t="s">
        <v>315</v>
      </c>
      <c r="B12" s="211"/>
      <c r="C12" s="211"/>
      <c r="D12" s="211"/>
      <c r="E12" s="211"/>
      <c r="F12" s="211"/>
      <c r="G12" s="211"/>
      <c r="H12" s="211"/>
      <c r="I12" s="211"/>
      <c r="J12" s="211"/>
      <c r="K12" s="211"/>
      <c r="L12" s="212"/>
    </row>
    <row r="13" spans="1:12">
      <c r="A13" s="210"/>
      <c r="B13" s="211"/>
      <c r="C13" s="211"/>
      <c r="D13" s="211"/>
      <c r="E13" s="211"/>
      <c r="F13" s="211"/>
      <c r="G13" s="211"/>
      <c r="H13" s="211"/>
      <c r="I13" s="211"/>
      <c r="J13" s="211"/>
      <c r="K13" s="211"/>
      <c r="L13" s="212"/>
    </row>
    <row r="14" spans="1:12">
      <c r="A14" s="210"/>
      <c r="B14" s="211"/>
      <c r="C14" s="211"/>
      <c r="D14" s="211"/>
      <c r="E14" s="211"/>
      <c r="F14" s="211"/>
      <c r="G14" s="211"/>
      <c r="H14" s="211"/>
      <c r="I14" s="211"/>
      <c r="J14" s="211"/>
      <c r="K14" s="211"/>
      <c r="L14" s="212"/>
    </row>
    <row r="15" spans="1:12">
      <c r="A15" s="210"/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2"/>
    </row>
    <row r="16" spans="1:12">
      <c r="A16" s="213"/>
      <c r="B16" s="214"/>
      <c r="C16" s="214"/>
      <c r="D16" s="214"/>
      <c r="E16" s="214"/>
      <c r="F16" s="214"/>
      <c r="G16" s="214"/>
      <c r="H16" s="214"/>
      <c r="I16" s="214"/>
      <c r="J16" s="214"/>
      <c r="K16" s="214"/>
      <c r="L16" s="215"/>
    </row>
    <row r="17" spans="1:15">
      <c r="A17" s="119"/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7"/>
    </row>
    <row r="18" spans="1:15">
      <c r="A18" s="210" t="s">
        <v>313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2"/>
    </row>
    <row r="19" spans="1:15">
      <c r="A19" s="210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2"/>
    </row>
    <row r="20" spans="1:15">
      <c r="A20" s="210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2"/>
    </row>
    <row r="21" spans="1:15">
      <c r="A21" s="116"/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4"/>
    </row>
    <row r="22" spans="1:15" ht="15" customHeight="1">
      <c r="A22" s="219" t="s">
        <v>312</v>
      </c>
      <c r="B22" s="220"/>
      <c r="C22" s="139"/>
      <c r="D22" s="202" t="s">
        <v>330</v>
      </c>
      <c r="E22" s="203"/>
      <c r="F22" s="203"/>
      <c r="G22" s="203"/>
      <c r="H22" s="203"/>
      <c r="I22" s="203"/>
      <c r="J22" s="203"/>
      <c r="K22" s="203"/>
      <c r="L22" s="204"/>
    </row>
    <row r="23" spans="1:15">
      <c r="A23" s="129"/>
      <c r="B23" s="130"/>
      <c r="C23" s="140"/>
      <c r="D23" s="205" t="s">
        <v>326</v>
      </c>
      <c r="E23" s="205"/>
      <c r="F23" s="205"/>
      <c r="G23" s="205"/>
      <c r="H23" s="205"/>
      <c r="I23" s="205"/>
      <c r="J23" s="205"/>
      <c r="K23" s="205"/>
      <c r="L23" s="138"/>
    </row>
    <row r="24" spans="1:15">
      <c r="A24" s="129"/>
      <c r="B24" s="130"/>
      <c r="C24" s="146"/>
      <c r="D24" s="206" t="s">
        <v>328</v>
      </c>
      <c r="E24" s="207"/>
      <c r="F24" s="207"/>
      <c r="G24" s="207"/>
      <c r="H24" s="207"/>
      <c r="I24" s="207"/>
      <c r="J24" s="207"/>
      <c r="K24" s="207"/>
      <c r="L24" s="113"/>
    </row>
    <row r="25" spans="1:15">
      <c r="A25" s="112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0"/>
    </row>
    <row r="26" spans="1:15" s="105" customFormat="1">
      <c r="A26" s="137" t="s">
        <v>316</v>
      </c>
      <c r="B26" s="136"/>
      <c r="C26" s="136"/>
      <c r="D26" s="136"/>
      <c r="E26" s="136"/>
      <c r="F26" s="136"/>
      <c r="G26" s="136"/>
      <c r="H26" s="136"/>
      <c r="K26" s="201" t="s">
        <v>336</v>
      </c>
      <c r="L26" s="201"/>
      <c r="M26" s="112"/>
      <c r="N26" s="103"/>
      <c r="O26" s="103"/>
    </row>
    <row r="27" spans="1:15" s="105" customFormat="1">
      <c r="A27" s="109"/>
      <c r="B27" s="108"/>
      <c r="C27" s="108"/>
      <c r="D27" s="108"/>
      <c r="E27" s="108"/>
      <c r="F27" s="108"/>
      <c r="G27" s="108"/>
      <c r="H27" s="108"/>
      <c r="I27" s="107"/>
      <c r="J27" s="107"/>
      <c r="K27" s="107"/>
      <c r="L27" s="106"/>
      <c r="M27" s="103"/>
      <c r="N27" s="103"/>
      <c r="O27" s="103"/>
    </row>
    <row r="69" spans="12:12">
      <c r="L69" s="104"/>
    </row>
  </sheetData>
  <sheetProtection password="CD42" sheet="1" objects="1" scenarios="1"/>
  <mergeCells count="10">
    <mergeCell ref="K26:L26"/>
    <mergeCell ref="D22:L22"/>
    <mergeCell ref="D23:K23"/>
    <mergeCell ref="D24:K24"/>
    <mergeCell ref="C1:J4"/>
    <mergeCell ref="A9:L10"/>
    <mergeCell ref="A12:L16"/>
    <mergeCell ref="A6:L7"/>
    <mergeCell ref="A22:B22"/>
    <mergeCell ref="A18:L20"/>
  </mergeCells>
  <pageMargins left="0.78740157499999996" right="0.78740157499999996" top="0.984251969" bottom="0.984251969" header="0.4921259845" footer="0.4921259845"/>
  <pageSetup paperSize="9" scale="64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53"/>
  <sheetViews>
    <sheetView topLeftCell="A10" workbookViewId="0">
      <selection activeCell="U47" sqref="U47"/>
    </sheetView>
  </sheetViews>
  <sheetFormatPr baseColWidth="10" defaultRowHeight="15"/>
  <sheetData>
    <row r="1" spans="1:15">
      <c r="A1" s="260" t="s">
        <v>255</v>
      </c>
      <c r="B1" s="261"/>
      <c r="C1" s="261"/>
      <c r="D1" s="261"/>
      <c r="E1" s="261"/>
      <c r="F1" s="261"/>
      <c r="G1" s="261"/>
      <c r="H1" s="261"/>
      <c r="I1" s="261"/>
      <c r="K1" s="262" t="s">
        <v>290</v>
      </c>
      <c r="L1" s="263"/>
      <c r="M1" s="263"/>
      <c r="N1" s="264"/>
    </row>
    <row r="2" spans="1:15">
      <c r="A2" s="261"/>
      <c r="B2" s="261"/>
      <c r="C2" s="261"/>
      <c r="D2" s="261"/>
      <c r="E2" s="261"/>
      <c r="F2" s="261"/>
      <c r="G2" s="261"/>
      <c r="H2" s="261"/>
      <c r="I2" s="261"/>
      <c r="K2" s="265"/>
      <c r="L2" s="266"/>
      <c r="M2" s="266"/>
      <c r="N2" s="267"/>
      <c r="O2" s="133"/>
    </row>
    <row r="3" spans="1:15" ht="38.25">
      <c r="A3" s="31"/>
      <c r="B3" s="32" t="s">
        <v>115</v>
      </c>
      <c r="C3" s="33" t="s">
        <v>34</v>
      </c>
      <c r="D3" s="32" t="s">
        <v>35</v>
      </c>
      <c r="E3" s="32" t="s">
        <v>68</v>
      </c>
      <c r="F3" s="32" t="s">
        <v>116</v>
      </c>
      <c r="G3" s="32" t="s">
        <v>69</v>
      </c>
      <c r="H3" s="32" t="s">
        <v>117</v>
      </c>
      <c r="I3" s="32" t="s">
        <v>118</v>
      </c>
    </row>
    <row r="4" spans="1:15">
      <c r="A4" s="34" t="s">
        <v>36</v>
      </c>
      <c r="B4" s="171"/>
      <c r="C4" s="172"/>
      <c r="D4" s="58">
        <f>C4*(-1)</f>
        <v>0</v>
      </c>
      <c r="E4" s="172"/>
      <c r="F4" s="58">
        <f>E4*(-1)</f>
        <v>0</v>
      </c>
      <c r="G4" s="172"/>
      <c r="H4" s="58">
        <f>G4*(-1)</f>
        <v>0</v>
      </c>
      <c r="I4" s="58"/>
    </row>
    <row r="5" spans="1:15">
      <c r="A5" s="34" t="s">
        <v>37</v>
      </c>
      <c r="B5" s="171"/>
      <c r="C5" s="172"/>
      <c r="D5" s="58">
        <f t="shared" ref="D5:D53" si="0">C5*(-1)</f>
        <v>0</v>
      </c>
      <c r="E5" s="172"/>
      <c r="F5" s="58">
        <f t="shared" ref="F5:F53" si="1">E5*(-1)</f>
        <v>0</v>
      </c>
      <c r="G5" s="172"/>
      <c r="H5" s="58">
        <f t="shared" ref="H5:H53" si="2">G5*(-1)</f>
        <v>0</v>
      </c>
      <c r="I5" s="58" t="str">
        <f>IF(F5=0,"",(E5-E4)/(B5-B4)*100)</f>
        <v/>
      </c>
    </row>
    <row r="6" spans="1:15">
      <c r="A6" s="34" t="s">
        <v>38</v>
      </c>
      <c r="B6" s="171"/>
      <c r="C6" s="172"/>
      <c r="D6" s="58">
        <f t="shared" si="0"/>
        <v>0</v>
      </c>
      <c r="E6" s="172"/>
      <c r="F6" s="58">
        <f t="shared" si="1"/>
        <v>0</v>
      </c>
      <c r="G6" s="172"/>
      <c r="H6" s="58">
        <f t="shared" si="2"/>
        <v>0</v>
      </c>
      <c r="I6" s="58" t="str">
        <f t="shared" ref="I6:I53" si="3">IF(F6=0,"",(E6-E5)/(B6-B5)*100)</f>
        <v/>
      </c>
    </row>
    <row r="7" spans="1:15">
      <c r="A7" s="34" t="s">
        <v>39</v>
      </c>
      <c r="B7" s="171"/>
      <c r="C7" s="172"/>
      <c r="D7" s="58">
        <f t="shared" si="0"/>
        <v>0</v>
      </c>
      <c r="E7" s="172"/>
      <c r="F7" s="58">
        <f t="shared" si="1"/>
        <v>0</v>
      </c>
      <c r="G7" s="172"/>
      <c r="H7" s="58">
        <f t="shared" si="2"/>
        <v>0</v>
      </c>
      <c r="I7" s="58" t="str">
        <f t="shared" si="3"/>
        <v/>
      </c>
    </row>
    <row r="8" spans="1:15">
      <c r="A8" s="34" t="s">
        <v>40</v>
      </c>
      <c r="B8" s="171"/>
      <c r="C8" s="172"/>
      <c r="D8" s="58">
        <f t="shared" si="0"/>
        <v>0</v>
      </c>
      <c r="E8" s="172"/>
      <c r="F8" s="58">
        <f t="shared" si="1"/>
        <v>0</v>
      </c>
      <c r="G8" s="172"/>
      <c r="H8" s="58">
        <f t="shared" si="2"/>
        <v>0</v>
      </c>
      <c r="I8" s="58" t="str">
        <f t="shared" si="3"/>
        <v/>
      </c>
    </row>
    <row r="9" spans="1:15">
      <c r="A9" s="34" t="s">
        <v>41</v>
      </c>
      <c r="B9" s="171"/>
      <c r="C9" s="172"/>
      <c r="D9" s="58">
        <f t="shared" si="0"/>
        <v>0</v>
      </c>
      <c r="E9" s="172"/>
      <c r="F9" s="58">
        <f t="shared" si="1"/>
        <v>0</v>
      </c>
      <c r="G9" s="172"/>
      <c r="H9" s="58">
        <f t="shared" si="2"/>
        <v>0</v>
      </c>
      <c r="I9" s="58" t="str">
        <f t="shared" si="3"/>
        <v/>
      </c>
    </row>
    <row r="10" spans="1:15">
      <c r="A10" s="34" t="s">
        <v>42</v>
      </c>
      <c r="B10" s="171"/>
      <c r="C10" s="172"/>
      <c r="D10" s="58">
        <f t="shared" si="0"/>
        <v>0</v>
      </c>
      <c r="E10" s="172"/>
      <c r="F10" s="58">
        <f t="shared" si="1"/>
        <v>0</v>
      </c>
      <c r="G10" s="172"/>
      <c r="H10" s="58">
        <f t="shared" si="2"/>
        <v>0</v>
      </c>
      <c r="I10" s="58" t="str">
        <f t="shared" si="3"/>
        <v/>
      </c>
    </row>
    <row r="11" spans="1:15">
      <c r="A11" s="34" t="s">
        <v>43</v>
      </c>
      <c r="B11" s="171"/>
      <c r="C11" s="172"/>
      <c r="D11" s="58">
        <f t="shared" si="0"/>
        <v>0</v>
      </c>
      <c r="E11" s="172"/>
      <c r="F11" s="58">
        <f t="shared" si="1"/>
        <v>0</v>
      </c>
      <c r="G11" s="172"/>
      <c r="H11" s="58">
        <f t="shared" si="2"/>
        <v>0</v>
      </c>
      <c r="I11" s="58" t="str">
        <f t="shared" si="3"/>
        <v/>
      </c>
    </row>
    <row r="12" spans="1:15">
      <c r="A12" s="34" t="s">
        <v>44</v>
      </c>
      <c r="B12" s="171"/>
      <c r="C12" s="172"/>
      <c r="D12" s="58">
        <f t="shared" si="0"/>
        <v>0</v>
      </c>
      <c r="E12" s="172"/>
      <c r="F12" s="58">
        <f t="shared" si="1"/>
        <v>0</v>
      </c>
      <c r="G12" s="172"/>
      <c r="H12" s="58">
        <f t="shared" si="2"/>
        <v>0</v>
      </c>
      <c r="I12" s="58" t="str">
        <f t="shared" si="3"/>
        <v/>
      </c>
    </row>
    <row r="13" spans="1:15">
      <c r="A13" s="34" t="s">
        <v>45</v>
      </c>
      <c r="B13" s="171"/>
      <c r="C13" s="172"/>
      <c r="D13" s="58">
        <f t="shared" si="0"/>
        <v>0</v>
      </c>
      <c r="E13" s="172"/>
      <c r="F13" s="58">
        <f t="shared" si="1"/>
        <v>0</v>
      </c>
      <c r="G13" s="172"/>
      <c r="H13" s="58">
        <f t="shared" si="2"/>
        <v>0</v>
      </c>
      <c r="I13" s="58" t="str">
        <f t="shared" si="3"/>
        <v/>
      </c>
    </row>
    <row r="14" spans="1:15">
      <c r="A14" s="34" t="s">
        <v>46</v>
      </c>
      <c r="B14" s="171"/>
      <c r="C14" s="172"/>
      <c r="D14" s="58">
        <f t="shared" si="0"/>
        <v>0</v>
      </c>
      <c r="E14" s="172"/>
      <c r="F14" s="58">
        <f t="shared" si="1"/>
        <v>0</v>
      </c>
      <c r="G14" s="172"/>
      <c r="H14" s="58">
        <f t="shared" si="2"/>
        <v>0</v>
      </c>
      <c r="I14" s="58" t="str">
        <f t="shared" si="3"/>
        <v/>
      </c>
    </row>
    <row r="15" spans="1:15">
      <c r="A15" s="34" t="s">
        <v>47</v>
      </c>
      <c r="B15" s="171"/>
      <c r="C15" s="172"/>
      <c r="D15" s="58">
        <f t="shared" si="0"/>
        <v>0</v>
      </c>
      <c r="E15" s="172"/>
      <c r="F15" s="58">
        <f t="shared" si="1"/>
        <v>0</v>
      </c>
      <c r="G15" s="172"/>
      <c r="H15" s="58">
        <f t="shared" si="2"/>
        <v>0</v>
      </c>
      <c r="I15" s="58" t="str">
        <f t="shared" si="3"/>
        <v/>
      </c>
    </row>
    <row r="16" spans="1:15">
      <c r="A16" s="34" t="s">
        <v>48</v>
      </c>
      <c r="B16" s="171"/>
      <c r="C16" s="172"/>
      <c r="D16" s="58">
        <f t="shared" si="0"/>
        <v>0</v>
      </c>
      <c r="E16" s="172"/>
      <c r="F16" s="58">
        <f t="shared" si="1"/>
        <v>0</v>
      </c>
      <c r="G16" s="172"/>
      <c r="H16" s="58">
        <f t="shared" si="2"/>
        <v>0</v>
      </c>
      <c r="I16" s="58" t="str">
        <f t="shared" si="3"/>
        <v/>
      </c>
    </row>
    <row r="17" spans="1:9">
      <c r="A17" s="34" t="s">
        <v>49</v>
      </c>
      <c r="B17" s="171"/>
      <c r="C17" s="172"/>
      <c r="D17" s="58">
        <f t="shared" si="0"/>
        <v>0</v>
      </c>
      <c r="E17" s="172"/>
      <c r="F17" s="58">
        <f t="shared" si="1"/>
        <v>0</v>
      </c>
      <c r="G17" s="172"/>
      <c r="H17" s="58">
        <f t="shared" si="2"/>
        <v>0</v>
      </c>
      <c r="I17" s="58" t="str">
        <f t="shared" si="3"/>
        <v/>
      </c>
    </row>
    <row r="18" spans="1:9">
      <c r="A18" s="34" t="s">
        <v>50</v>
      </c>
      <c r="B18" s="171"/>
      <c r="C18" s="172"/>
      <c r="D18" s="58">
        <f t="shared" si="0"/>
        <v>0</v>
      </c>
      <c r="E18" s="172"/>
      <c r="F18" s="58">
        <f>E18*(-1)</f>
        <v>0</v>
      </c>
      <c r="G18" s="172"/>
      <c r="H18" s="58">
        <f t="shared" si="2"/>
        <v>0</v>
      </c>
      <c r="I18" s="58" t="str">
        <f t="shared" si="3"/>
        <v/>
      </c>
    </row>
    <row r="19" spans="1:9">
      <c r="A19" s="34" t="s">
        <v>51</v>
      </c>
      <c r="B19" s="171"/>
      <c r="C19" s="172"/>
      <c r="D19" s="58">
        <f t="shared" si="0"/>
        <v>0</v>
      </c>
      <c r="E19" s="172"/>
      <c r="F19" s="58">
        <f t="shared" si="1"/>
        <v>0</v>
      </c>
      <c r="G19" s="172"/>
      <c r="H19" s="58">
        <f t="shared" si="2"/>
        <v>0</v>
      </c>
      <c r="I19" s="58" t="str">
        <f t="shared" si="3"/>
        <v/>
      </c>
    </row>
    <row r="20" spans="1:9">
      <c r="A20" s="34" t="s">
        <v>52</v>
      </c>
      <c r="B20" s="171"/>
      <c r="C20" s="172"/>
      <c r="D20" s="58">
        <f t="shared" si="0"/>
        <v>0</v>
      </c>
      <c r="E20" s="172"/>
      <c r="F20" s="58">
        <f t="shared" si="1"/>
        <v>0</v>
      </c>
      <c r="G20" s="172"/>
      <c r="H20" s="58">
        <f t="shared" si="2"/>
        <v>0</v>
      </c>
      <c r="I20" s="58" t="str">
        <f t="shared" si="3"/>
        <v/>
      </c>
    </row>
    <row r="21" spans="1:9">
      <c r="A21" s="34" t="s">
        <v>53</v>
      </c>
      <c r="B21" s="171"/>
      <c r="C21" s="172"/>
      <c r="D21" s="58">
        <f t="shared" si="0"/>
        <v>0</v>
      </c>
      <c r="E21" s="172"/>
      <c r="F21" s="58">
        <f t="shared" si="1"/>
        <v>0</v>
      </c>
      <c r="G21" s="172"/>
      <c r="H21" s="58">
        <f t="shared" si="2"/>
        <v>0</v>
      </c>
      <c r="I21" s="58" t="str">
        <f t="shared" si="3"/>
        <v/>
      </c>
    </row>
    <row r="22" spans="1:9">
      <c r="A22" s="34" t="s">
        <v>54</v>
      </c>
      <c r="B22" s="171"/>
      <c r="C22" s="172"/>
      <c r="D22" s="58">
        <f t="shared" si="0"/>
        <v>0</v>
      </c>
      <c r="E22" s="172"/>
      <c r="F22" s="58">
        <f t="shared" si="1"/>
        <v>0</v>
      </c>
      <c r="G22" s="172"/>
      <c r="H22" s="58">
        <f t="shared" si="2"/>
        <v>0</v>
      </c>
      <c r="I22" s="58" t="str">
        <f t="shared" si="3"/>
        <v/>
      </c>
    </row>
    <row r="23" spans="1:9">
      <c r="A23" s="34" t="s">
        <v>55</v>
      </c>
      <c r="B23" s="171"/>
      <c r="C23" s="172"/>
      <c r="D23" s="58">
        <f t="shared" si="0"/>
        <v>0</v>
      </c>
      <c r="E23" s="172"/>
      <c r="F23" s="58">
        <f t="shared" si="1"/>
        <v>0</v>
      </c>
      <c r="G23" s="172"/>
      <c r="H23" s="58">
        <f t="shared" si="2"/>
        <v>0</v>
      </c>
      <c r="I23" s="58" t="str">
        <f t="shared" si="3"/>
        <v/>
      </c>
    </row>
    <row r="24" spans="1:9">
      <c r="A24" s="34" t="s">
        <v>72</v>
      </c>
      <c r="B24" s="171"/>
      <c r="C24" s="172"/>
      <c r="D24" s="58">
        <f t="shared" si="0"/>
        <v>0</v>
      </c>
      <c r="E24" s="172"/>
      <c r="F24" s="58">
        <f t="shared" si="1"/>
        <v>0</v>
      </c>
      <c r="G24" s="172"/>
      <c r="H24" s="58">
        <f t="shared" si="2"/>
        <v>0</v>
      </c>
      <c r="I24" s="58" t="str">
        <f t="shared" si="3"/>
        <v/>
      </c>
    </row>
    <row r="25" spans="1:9">
      <c r="A25" s="34" t="s">
        <v>73</v>
      </c>
      <c r="B25" s="171"/>
      <c r="C25" s="172"/>
      <c r="D25" s="58">
        <f t="shared" si="0"/>
        <v>0</v>
      </c>
      <c r="E25" s="172"/>
      <c r="F25" s="58">
        <f t="shared" si="1"/>
        <v>0</v>
      </c>
      <c r="G25" s="172"/>
      <c r="H25" s="58">
        <f t="shared" si="2"/>
        <v>0</v>
      </c>
      <c r="I25" s="58" t="str">
        <f t="shared" si="3"/>
        <v/>
      </c>
    </row>
    <row r="26" spans="1:9">
      <c r="A26" s="34" t="s">
        <v>74</v>
      </c>
      <c r="B26" s="171"/>
      <c r="C26" s="172"/>
      <c r="D26" s="58">
        <f t="shared" si="0"/>
        <v>0</v>
      </c>
      <c r="E26" s="172"/>
      <c r="F26" s="58">
        <f t="shared" si="1"/>
        <v>0</v>
      </c>
      <c r="G26" s="172"/>
      <c r="H26" s="58">
        <f t="shared" si="2"/>
        <v>0</v>
      </c>
      <c r="I26" s="58" t="str">
        <f t="shared" si="3"/>
        <v/>
      </c>
    </row>
    <row r="27" spans="1:9">
      <c r="A27" s="34" t="s">
        <v>75</v>
      </c>
      <c r="B27" s="171"/>
      <c r="C27" s="172"/>
      <c r="D27" s="58">
        <f t="shared" si="0"/>
        <v>0</v>
      </c>
      <c r="E27" s="172"/>
      <c r="F27" s="58">
        <f t="shared" si="1"/>
        <v>0</v>
      </c>
      <c r="G27" s="172"/>
      <c r="H27" s="58">
        <f t="shared" si="2"/>
        <v>0</v>
      </c>
      <c r="I27" s="58" t="str">
        <f t="shared" si="3"/>
        <v/>
      </c>
    </row>
    <row r="28" spans="1:9">
      <c r="A28" s="34" t="s">
        <v>76</v>
      </c>
      <c r="B28" s="171"/>
      <c r="C28" s="172"/>
      <c r="D28" s="58">
        <f t="shared" si="0"/>
        <v>0</v>
      </c>
      <c r="E28" s="172"/>
      <c r="F28" s="58">
        <f t="shared" si="1"/>
        <v>0</v>
      </c>
      <c r="G28" s="172"/>
      <c r="H28" s="58">
        <f t="shared" si="2"/>
        <v>0</v>
      </c>
      <c r="I28" s="58" t="str">
        <f t="shared" si="3"/>
        <v/>
      </c>
    </row>
    <row r="29" spans="1:9">
      <c r="A29" s="34" t="s">
        <v>77</v>
      </c>
      <c r="B29" s="171"/>
      <c r="C29" s="172"/>
      <c r="D29" s="58">
        <f t="shared" si="0"/>
        <v>0</v>
      </c>
      <c r="E29" s="172"/>
      <c r="F29" s="58">
        <f t="shared" si="1"/>
        <v>0</v>
      </c>
      <c r="G29" s="172"/>
      <c r="H29" s="58">
        <f t="shared" si="2"/>
        <v>0</v>
      </c>
      <c r="I29" s="58" t="str">
        <f t="shared" si="3"/>
        <v/>
      </c>
    </row>
    <row r="30" spans="1:9">
      <c r="A30" s="34" t="s">
        <v>78</v>
      </c>
      <c r="B30" s="171"/>
      <c r="C30" s="172"/>
      <c r="D30" s="58">
        <f t="shared" si="0"/>
        <v>0</v>
      </c>
      <c r="E30" s="172"/>
      <c r="F30" s="58">
        <f t="shared" si="1"/>
        <v>0</v>
      </c>
      <c r="G30" s="172"/>
      <c r="H30" s="58">
        <f t="shared" si="2"/>
        <v>0</v>
      </c>
      <c r="I30" s="58" t="str">
        <f t="shared" si="3"/>
        <v/>
      </c>
    </row>
    <row r="31" spans="1:9">
      <c r="A31" s="34" t="s">
        <v>79</v>
      </c>
      <c r="B31" s="171"/>
      <c r="C31" s="172"/>
      <c r="D31" s="58">
        <f t="shared" si="0"/>
        <v>0</v>
      </c>
      <c r="E31" s="172"/>
      <c r="F31" s="58">
        <f t="shared" si="1"/>
        <v>0</v>
      </c>
      <c r="G31" s="172"/>
      <c r="H31" s="58">
        <f t="shared" si="2"/>
        <v>0</v>
      </c>
      <c r="I31" s="58" t="str">
        <f t="shared" si="3"/>
        <v/>
      </c>
    </row>
    <row r="32" spans="1:9">
      <c r="A32" s="34" t="s">
        <v>80</v>
      </c>
      <c r="B32" s="171"/>
      <c r="C32" s="172"/>
      <c r="D32" s="58">
        <f t="shared" si="0"/>
        <v>0</v>
      </c>
      <c r="E32" s="172"/>
      <c r="F32" s="58">
        <f t="shared" si="1"/>
        <v>0</v>
      </c>
      <c r="G32" s="172"/>
      <c r="H32" s="58">
        <f t="shared" si="2"/>
        <v>0</v>
      </c>
      <c r="I32" s="58" t="str">
        <f t="shared" si="3"/>
        <v/>
      </c>
    </row>
    <row r="33" spans="1:9">
      <c r="A33" s="34" t="s">
        <v>81</v>
      </c>
      <c r="B33" s="171"/>
      <c r="C33" s="172"/>
      <c r="D33" s="58">
        <f t="shared" si="0"/>
        <v>0</v>
      </c>
      <c r="E33" s="172"/>
      <c r="F33" s="58">
        <f t="shared" si="1"/>
        <v>0</v>
      </c>
      <c r="G33" s="172"/>
      <c r="H33" s="58">
        <f t="shared" si="2"/>
        <v>0</v>
      </c>
      <c r="I33" s="58" t="str">
        <f t="shared" si="3"/>
        <v/>
      </c>
    </row>
    <row r="34" spans="1:9">
      <c r="A34" s="34" t="s">
        <v>82</v>
      </c>
      <c r="B34" s="171"/>
      <c r="C34" s="172"/>
      <c r="D34" s="58">
        <f t="shared" si="0"/>
        <v>0</v>
      </c>
      <c r="E34" s="172"/>
      <c r="F34" s="58">
        <f t="shared" si="1"/>
        <v>0</v>
      </c>
      <c r="G34" s="172"/>
      <c r="H34" s="58">
        <f t="shared" si="2"/>
        <v>0</v>
      </c>
      <c r="I34" s="58" t="str">
        <f t="shared" si="3"/>
        <v/>
      </c>
    </row>
    <row r="35" spans="1:9">
      <c r="A35" s="34" t="s">
        <v>83</v>
      </c>
      <c r="B35" s="171"/>
      <c r="C35" s="172"/>
      <c r="D35" s="58">
        <f t="shared" si="0"/>
        <v>0</v>
      </c>
      <c r="E35" s="172"/>
      <c r="F35" s="58">
        <f t="shared" si="1"/>
        <v>0</v>
      </c>
      <c r="G35" s="172"/>
      <c r="H35" s="58">
        <f t="shared" si="2"/>
        <v>0</v>
      </c>
      <c r="I35" s="58" t="str">
        <f t="shared" si="3"/>
        <v/>
      </c>
    </row>
    <row r="36" spans="1:9">
      <c r="A36" s="34" t="s">
        <v>84</v>
      </c>
      <c r="B36" s="171"/>
      <c r="C36" s="172"/>
      <c r="D36" s="58">
        <f t="shared" si="0"/>
        <v>0</v>
      </c>
      <c r="E36" s="172"/>
      <c r="F36" s="58">
        <f t="shared" si="1"/>
        <v>0</v>
      </c>
      <c r="G36" s="172"/>
      <c r="H36" s="58">
        <f t="shared" si="2"/>
        <v>0</v>
      </c>
      <c r="I36" s="58" t="str">
        <f t="shared" si="3"/>
        <v/>
      </c>
    </row>
    <row r="37" spans="1:9">
      <c r="A37" s="34" t="s">
        <v>85</v>
      </c>
      <c r="B37" s="171"/>
      <c r="C37" s="172"/>
      <c r="D37" s="58">
        <f t="shared" si="0"/>
        <v>0</v>
      </c>
      <c r="E37" s="172"/>
      <c r="F37" s="58">
        <f t="shared" si="1"/>
        <v>0</v>
      </c>
      <c r="G37" s="172"/>
      <c r="H37" s="58">
        <f t="shared" si="2"/>
        <v>0</v>
      </c>
      <c r="I37" s="58" t="str">
        <f t="shared" si="3"/>
        <v/>
      </c>
    </row>
    <row r="38" spans="1:9">
      <c r="A38" s="34" t="s">
        <v>86</v>
      </c>
      <c r="B38" s="171"/>
      <c r="C38" s="172"/>
      <c r="D38" s="58">
        <f t="shared" si="0"/>
        <v>0</v>
      </c>
      <c r="E38" s="172"/>
      <c r="F38" s="58">
        <f t="shared" si="1"/>
        <v>0</v>
      </c>
      <c r="G38" s="172"/>
      <c r="H38" s="58">
        <f t="shared" si="2"/>
        <v>0</v>
      </c>
      <c r="I38" s="58" t="str">
        <f t="shared" si="3"/>
        <v/>
      </c>
    </row>
    <row r="39" spans="1:9">
      <c r="A39" s="34" t="s">
        <v>87</v>
      </c>
      <c r="B39" s="171"/>
      <c r="C39" s="172"/>
      <c r="D39" s="58">
        <f t="shared" si="0"/>
        <v>0</v>
      </c>
      <c r="E39" s="172"/>
      <c r="F39" s="58">
        <f t="shared" si="1"/>
        <v>0</v>
      </c>
      <c r="G39" s="172"/>
      <c r="H39" s="58">
        <f t="shared" si="2"/>
        <v>0</v>
      </c>
      <c r="I39" s="58" t="str">
        <f t="shared" si="3"/>
        <v/>
      </c>
    </row>
    <row r="40" spans="1:9">
      <c r="A40" s="34" t="s">
        <v>88</v>
      </c>
      <c r="B40" s="171"/>
      <c r="C40" s="172"/>
      <c r="D40" s="58">
        <f t="shared" si="0"/>
        <v>0</v>
      </c>
      <c r="E40" s="172"/>
      <c r="F40" s="58">
        <f t="shared" si="1"/>
        <v>0</v>
      </c>
      <c r="G40" s="172"/>
      <c r="H40" s="58">
        <f t="shared" si="2"/>
        <v>0</v>
      </c>
      <c r="I40" s="58" t="str">
        <f t="shared" si="3"/>
        <v/>
      </c>
    </row>
    <row r="41" spans="1:9">
      <c r="A41" s="34" t="s">
        <v>89</v>
      </c>
      <c r="B41" s="171"/>
      <c r="C41" s="172"/>
      <c r="D41" s="58">
        <f t="shared" si="0"/>
        <v>0</v>
      </c>
      <c r="E41" s="172"/>
      <c r="F41" s="58">
        <f t="shared" si="1"/>
        <v>0</v>
      </c>
      <c r="G41" s="172"/>
      <c r="H41" s="58">
        <f t="shared" si="2"/>
        <v>0</v>
      </c>
      <c r="I41" s="58" t="str">
        <f t="shared" si="3"/>
        <v/>
      </c>
    </row>
    <row r="42" spans="1:9">
      <c r="A42" s="34" t="s">
        <v>90</v>
      </c>
      <c r="B42" s="171"/>
      <c r="C42" s="172"/>
      <c r="D42" s="58">
        <f t="shared" si="0"/>
        <v>0</v>
      </c>
      <c r="E42" s="172"/>
      <c r="F42" s="58">
        <f t="shared" si="1"/>
        <v>0</v>
      </c>
      <c r="G42" s="172"/>
      <c r="H42" s="58">
        <f t="shared" si="2"/>
        <v>0</v>
      </c>
      <c r="I42" s="58" t="str">
        <f t="shared" si="3"/>
        <v/>
      </c>
    </row>
    <row r="43" spans="1:9">
      <c r="A43" s="34" t="s">
        <v>91</v>
      </c>
      <c r="B43" s="171"/>
      <c r="C43" s="172"/>
      <c r="D43" s="58">
        <f t="shared" si="0"/>
        <v>0</v>
      </c>
      <c r="E43" s="172"/>
      <c r="F43" s="58">
        <f t="shared" si="1"/>
        <v>0</v>
      </c>
      <c r="G43" s="172"/>
      <c r="H43" s="58">
        <f t="shared" si="2"/>
        <v>0</v>
      </c>
      <c r="I43" s="58" t="str">
        <f t="shared" si="3"/>
        <v/>
      </c>
    </row>
    <row r="44" spans="1:9">
      <c r="A44" s="34" t="s">
        <v>92</v>
      </c>
      <c r="B44" s="171"/>
      <c r="C44" s="172"/>
      <c r="D44" s="58">
        <f t="shared" si="0"/>
        <v>0</v>
      </c>
      <c r="E44" s="172"/>
      <c r="F44" s="58">
        <f t="shared" si="1"/>
        <v>0</v>
      </c>
      <c r="G44" s="172"/>
      <c r="H44" s="58">
        <f t="shared" si="2"/>
        <v>0</v>
      </c>
      <c r="I44" s="58" t="str">
        <f t="shared" si="3"/>
        <v/>
      </c>
    </row>
    <row r="45" spans="1:9">
      <c r="A45" s="34" t="s">
        <v>93</v>
      </c>
      <c r="B45" s="171"/>
      <c r="C45" s="172"/>
      <c r="D45" s="58">
        <f t="shared" si="0"/>
        <v>0</v>
      </c>
      <c r="E45" s="172"/>
      <c r="F45" s="58">
        <f t="shared" si="1"/>
        <v>0</v>
      </c>
      <c r="G45" s="172"/>
      <c r="H45" s="58">
        <f t="shared" si="2"/>
        <v>0</v>
      </c>
      <c r="I45" s="58" t="str">
        <f t="shared" si="3"/>
        <v/>
      </c>
    </row>
    <row r="46" spans="1:9">
      <c r="A46" s="34" t="s">
        <v>94</v>
      </c>
      <c r="B46" s="171"/>
      <c r="C46" s="172"/>
      <c r="D46" s="58">
        <f t="shared" si="0"/>
        <v>0</v>
      </c>
      <c r="E46" s="172"/>
      <c r="F46" s="58">
        <f t="shared" si="1"/>
        <v>0</v>
      </c>
      <c r="G46" s="172"/>
      <c r="H46" s="58">
        <f t="shared" si="2"/>
        <v>0</v>
      </c>
      <c r="I46" s="58" t="str">
        <f t="shared" si="3"/>
        <v/>
      </c>
    </row>
    <row r="47" spans="1:9">
      <c r="A47" s="34" t="s">
        <v>95</v>
      </c>
      <c r="B47" s="171"/>
      <c r="C47" s="172"/>
      <c r="D47" s="58">
        <f t="shared" si="0"/>
        <v>0</v>
      </c>
      <c r="E47" s="172"/>
      <c r="F47" s="58">
        <f t="shared" si="1"/>
        <v>0</v>
      </c>
      <c r="G47" s="172"/>
      <c r="H47" s="58">
        <f t="shared" si="2"/>
        <v>0</v>
      </c>
      <c r="I47" s="58" t="str">
        <f t="shared" si="3"/>
        <v/>
      </c>
    </row>
    <row r="48" spans="1:9">
      <c r="A48" s="34" t="s">
        <v>96</v>
      </c>
      <c r="B48" s="171"/>
      <c r="C48" s="172"/>
      <c r="D48" s="58">
        <f t="shared" si="0"/>
        <v>0</v>
      </c>
      <c r="E48" s="172"/>
      <c r="F48" s="58">
        <f t="shared" si="1"/>
        <v>0</v>
      </c>
      <c r="G48" s="172"/>
      <c r="H48" s="58">
        <f t="shared" si="2"/>
        <v>0</v>
      </c>
      <c r="I48" s="58" t="str">
        <f t="shared" si="3"/>
        <v/>
      </c>
    </row>
    <row r="49" spans="1:9">
      <c r="A49" s="34" t="s">
        <v>97</v>
      </c>
      <c r="B49" s="171"/>
      <c r="C49" s="172"/>
      <c r="D49" s="58">
        <f t="shared" si="0"/>
        <v>0</v>
      </c>
      <c r="E49" s="172"/>
      <c r="F49" s="58">
        <f t="shared" si="1"/>
        <v>0</v>
      </c>
      <c r="G49" s="172"/>
      <c r="H49" s="58">
        <f t="shared" si="2"/>
        <v>0</v>
      </c>
      <c r="I49" s="58" t="str">
        <f t="shared" si="3"/>
        <v/>
      </c>
    </row>
    <row r="50" spans="1:9">
      <c r="A50" s="34" t="s">
        <v>98</v>
      </c>
      <c r="B50" s="171"/>
      <c r="C50" s="172"/>
      <c r="D50" s="58">
        <f t="shared" si="0"/>
        <v>0</v>
      </c>
      <c r="E50" s="172"/>
      <c r="F50" s="58">
        <f t="shared" si="1"/>
        <v>0</v>
      </c>
      <c r="G50" s="172"/>
      <c r="H50" s="58">
        <f t="shared" si="2"/>
        <v>0</v>
      </c>
      <c r="I50" s="58" t="str">
        <f t="shared" si="3"/>
        <v/>
      </c>
    </row>
    <row r="51" spans="1:9">
      <c r="A51" s="34" t="s">
        <v>99</v>
      </c>
      <c r="B51" s="171"/>
      <c r="C51" s="172"/>
      <c r="D51" s="58">
        <f t="shared" si="0"/>
        <v>0</v>
      </c>
      <c r="E51" s="172"/>
      <c r="F51" s="58">
        <f t="shared" si="1"/>
        <v>0</v>
      </c>
      <c r="G51" s="172"/>
      <c r="H51" s="58">
        <f t="shared" si="2"/>
        <v>0</v>
      </c>
      <c r="I51" s="58" t="str">
        <f t="shared" si="3"/>
        <v/>
      </c>
    </row>
    <row r="52" spans="1:9">
      <c r="A52" s="34" t="s">
        <v>100</v>
      </c>
      <c r="B52" s="171"/>
      <c r="C52" s="172"/>
      <c r="D52" s="58">
        <f t="shared" si="0"/>
        <v>0</v>
      </c>
      <c r="E52" s="172"/>
      <c r="F52" s="58">
        <f t="shared" si="1"/>
        <v>0</v>
      </c>
      <c r="G52" s="172"/>
      <c r="H52" s="58">
        <f t="shared" si="2"/>
        <v>0</v>
      </c>
      <c r="I52" s="58" t="str">
        <f t="shared" si="3"/>
        <v/>
      </c>
    </row>
    <row r="53" spans="1:9">
      <c r="A53" s="34" t="s">
        <v>101</v>
      </c>
      <c r="B53" s="171"/>
      <c r="C53" s="172"/>
      <c r="D53" s="58">
        <f t="shared" si="0"/>
        <v>0</v>
      </c>
      <c r="E53" s="172"/>
      <c r="F53" s="58">
        <f t="shared" si="1"/>
        <v>0</v>
      </c>
      <c r="G53" s="172"/>
      <c r="H53" s="58">
        <f t="shared" si="2"/>
        <v>0</v>
      </c>
      <c r="I53" s="58" t="str">
        <f t="shared" si="3"/>
        <v/>
      </c>
    </row>
  </sheetData>
  <sheetProtection password="CD42" sheet="1" objects="1" scenarios="1"/>
  <mergeCells count="2">
    <mergeCell ref="A1:I2"/>
    <mergeCell ref="K1:N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53"/>
  <sheetViews>
    <sheetView topLeftCell="A10" workbookViewId="0">
      <selection activeCell="U45" sqref="U45"/>
    </sheetView>
  </sheetViews>
  <sheetFormatPr baseColWidth="10" defaultRowHeight="15"/>
  <sheetData>
    <row r="1" spans="1:15">
      <c r="A1" s="260" t="s">
        <v>255</v>
      </c>
      <c r="B1" s="261"/>
      <c r="C1" s="261"/>
      <c r="D1" s="261"/>
      <c r="E1" s="261"/>
      <c r="F1" s="261"/>
      <c r="G1" s="261"/>
      <c r="H1" s="261"/>
      <c r="I1" s="261"/>
      <c r="K1" s="262" t="s">
        <v>290</v>
      </c>
      <c r="L1" s="263"/>
      <c r="M1" s="263"/>
      <c r="N1" s="264"/>
    </row>
    <row r="2" spans="1:15">
      <c r="A2" s="261"/>
      <c r="B2" s="261"/>
      <c r="C2" s="261"/>
      <c r="D2" s="261"/>
      <c r="E2" s="261"/>
      <c r="F2" s="261"/>
      <c r="G2" s="261"/>
      <c r="H2" s="261"/>
      <c r="I2" s="261"/>
      <c r="K2" s="265"/>
      <c r="L2" s="266"/>
      <c r="M2" s="266"/>
      <c r="N2" s="267"/>
      <c r="O2" s="133"/>
    </row>
    <row r="3" spans="1:15" ht="38.25">
      <c r="A3" s="31"/>
      <c r="B3" s="32" t="s">
        <v>115</v>
      </c>
      <c r="C3" s="33" t="s">
        <v>34</v>
      </c>
      <c r="D3" s="32" t="s">
        <v>35</v>
      </c>
      <c r="E3" s="32" t="s">
        <v>68</v>
      </c>
      <c r="F3" s="32" t="s">
        <v>116</v>
      </c>
      <c r="G3" s="32" t="s">
        <v>69</v>
      </c>
      <c r="H3" s="32" t="s">
        <v>117</v>
      </c>
      <c r="I3" s="32" t="s">
        <v>118</v>
      </c>
    </row>
    <row r="4" spans="1:15">
      <c r="A4" s="34" t="s">
        <v>36</v>
      </c>
      <c r="B4" s="171"/>
      <c r="C4" s="172"/>
      <c r="D4" s="58">
        <f>C4*(-1)</f>
        <v>0</v>
      </c>
      <c r="E4" s="172"/>
      <c r="F4" s="58">
        <f>E4*(-1)</f>
        <v>0</v>
      </c>
      <c r="G4" s="172"/>
      <c r="H4" s="58">
        <f>G4*(-1)</f>
        <v>0</v>
      </c>
      <c r="I4" s="58"/>
    </row>
    <row r="5" spans="1:15">
      <c r="A5" s="34" t="s">
        <v>37</v>
      </c>
      <c r="B5" s="171"/>
      <c r="C5" s="172"/>
      <c r="D5" s="58">
        <f t="shared" ref="D5:D53" si="0">C5*(-1)</f>
        <v>0</v>
      </c>
      <c r="E5" s="172"/>
      <c r="F5" s="58">
        <f t="shared" ref="F5:F53" si="1">E5*(-1)</f>
        <v>0</v>
      </c>
      <c r="G5" s="172"/>
      <c r="H5" s="58">
        <f t="shared" ref="H5:H53" si="2">G5*(-1)</f>
        <v>0</v>
      </c>
      <c r="I5" s="58" t="str">
        <f>IF(F5=0,"",(E5-E4)/(B5-B4)*100)</f>
        <v/>
      </c>
    </row>
    <row r="6" spans="1:15">
      <c r="A6" s="34" t="s">
        <v>38</v>
      </c>
      <c r="B6" s="171"/>
      <c r="C6" s="172"/>
      <c r="D6" s="58">
        <f t="shared" si="0"/>
        <v>0</v>
      </c>
      <c r="E6" s="172"/>
      <c r="F6" s="58">
        <f t="shared" si="1"/>
        <v>0</v>
      </c>
      <c r="G6" s="172"/>
      <c r="H6" s="58">
        <f t="shared" si="2"/>
        <v>0</v>
      </c>
      <c r="I6" s="58" t="str">
        <f t="shared" ref="I6:I53" si="3">IF(F6=0,"",(E6-E5)/(B6-B5)*100)</f>
        <v/>
      </c>
    </row>
    <row r="7" spans="1:15">
      <c r="A7" s="34" t="s">
        <v>39</v>
      </c>
      <c r="B7" s="171"/>
      <c r="C7" s="172"/>
      <c r="D7" s="58">
        <f t="shared" si="0"/>
        <v>0</v>
      </c>
      <c r="E7" s="172"/>
      <c r="F7" s="58">
        <f t="shared" si="1"/>
        <v>0</v>
      </c>
      <c r="G7" s="172"/>
      <c r="H7" s="58">
        <f t="shared" si="2"/>
        <v>0</v>
      </c>
      <c r="I7" s="58" t="str">
        <f t="shared" si="3"/>
        <v/>
      </c>
    </row>
    <row r="8" spans="1:15">
      <c r="A8" s="34" t="s">
        <v>40</v>
      </c>
      <c r="B8" s="171"/>
      <c r="C8" s="172"/>
      <c r="D8" s="58">
        <f t="shared" si="0"/>
        <v>0</v>
      </c>
      <c r="E8" s="172"/>
      <c r="F8" s="58">
        <f t="shared" si="1"/>
        <v>0</v>
      </c>
      <c r="G8" s="172"/>
      <c r="H8" s="58">
        <f t="shared" si="2"/>
        <v>0</v>
      </c>
      <c r="I8" s="58" t="str">
        <f t="shared" si="3"/>
        <v/>
      </c>
    </row>
    <row r="9" spans="1:15">
      <c r="A9" s="34" t="s">
        <v>41</v>
      </c>
      <c r="B9" s="171"/>
      <c r="C9" s="172"/>
      <c r="D9" s="58">
        <f t="shared" si="0"/>
        <v>0</v>
      </c>
      <c r="E9" s="172"/>
      <c r="F9" s="58">
        <f t="shared" si="1"/>
        <v>0</v>
      </c>
      <c r="G9" s="172"/>
      <c r="H9" s="58">
        <f t="shared" si="2"/>
        <v>0</v>
      </c>
      <c r="I9" s="58" t="str">
        <f t="shared" si="3"/>
        <v/>
      </c>
    </row>
    <row r="10" spans="1:15">
      <c r="A10" s="34" t="s">
        <v>42</v>
      </c>
      <c r="B10" s="171"/>
      <c r="C10" s="172"/>
      <c r="D10" s="58">
        <f t="shared" si="0"/>
        <v>0</v>
      </c>
      <c r="E10" s="172"/>
      <c r="F10" s="58">
        <f t="shared" si="1"/>
        <v>0</v>
      </c>
      <c r="G10" s="172"/>
      <c r="H10" s="58">
        <f t="shared" si="2"/>
        <v>0</v>
      </c>
      <c r="I10" s="58" t="str">
        <f t="shared" si="3"/>
        <v/>
      </c>
    </row>
    <row r="11" spans="1:15">
      <c r="A11" s="34" t="s">
        <v>43</v>
      </c>
      <c r="B11" s="171"/>
      <c r="C11" s="172"/>
      <c r="D11" s="58">
        <f t="shared" si="0"/>
        <v>0</v>
      </c>
      <c r="E11" s="172"/>
      <c r="F11" s="58">
        <f t="shared" si="1"/>
        <v>0</v>
      </c>
      <c r="G11" s="172"/>
      <c r="H11" s="58">
        <f t="shared" si="2"/>
        <v>0</v>
      </c>
      <c r="I11" s="58" t="str">
        <f t="shared" si="3"/>
        <v/>
      </c>
    </row>
    <row r="12" spans="1:15">
      <c r="A12" s="34" t="s">
        <v>44</v>
      </c>
      <c r="B12" s="171"/>
      <c r="C12" s="172"/>
      <c r="D12" s="58">
        <f t="shared" si="0"/>
        <v>0</v>
      </c>
      <c r="E12" s="172"/>
      <c r="F12" s="58">
        <f t="shared" si="1"/>
        <v>0</v>
      </c>
      <c r="G12" s="172"/>
      <c r="H12" s="58">
        <f t="shared" si="2"/>
        <v>0</v>
      </c>
      <c r="I12" s="58" t="str">
        <f t="shared" si="3"/>
        <v/>
      </c>
    </row>
    <row r="13" spans="1:15">
      <c r="A13" s="34" t="s">
        <v>45</v>
      </c>
      <c r="B13" s="171"/>
      <c r="C13" s="172"/>
      <c r="D13" s="58">
        <f t="shared" si="0"/>
        <v>0</v>
      </c>
      <c r="E13" s="172"/>
      <c r="F13" s="58">
        <f t="shared" si="1"/>
        <v>0</v>
      </c>
      <c r="G13" s="172"/>
      <c r="H13" s="58">
        <f t="shared" si="2"/>
        <v>0</v>
      </c>
      <c r="I13" s="58" t="str">
        <f t="shared" si="3"/>
        <v/>
      </c>
    </row>
    <row r="14" spans="1:15">
      <c r="A14" s="34" t="s">
        <v>46</v>
      </c>
      <c r="B14" s="171"/>
      <c r="C14" s="172"/>
      <c r="D14" s="58">
        <f t="shared" si="0"/>
        <v>0</v>
      </c>
      <c r="E14" s="172"/>
      <c r="F14" s="58">
        <f t="shared" si="1"/>
        <v>0</v>
      </c>
      <c r="G14" s="172"/>
      <c r="H14" s="58">
        <f t="shared" si="2"/>
        <v>0</v>
      </c>
      <c r="I14" s="58" t="str">
        <f t="shared" si="3"/>
        <v/>
      </c>
    </row>
    <row r="15" spans="1:15">
      <c r="A15" s="34" t="s">
        <v>47</v>
      </c>
      <c r="B15" s="171"/>
      <c r="C15" s="172"/>
      <c r="D15" s="58">
        <f t="shared" si="0"/>
        <v>0</v>
      </c>
      <c r="E15" s="172"/>
      <c r="F15" s="58">
        <f t="shared" si="1"/>
        <v>0</v>
      </c>
      <c r="G15" s="172"/>
      <c r="H15" s="58">
        <f t="shared" si="2"/>
        <v>0</v>
      </c>
      <c r="I15" s="58" t="str">
        <f t="shared" si="3"/>
        <v/>
      </c>
    </row>
    <row r="16" spans="1:15">
      <c r="A16" s="34" t="s">
        <v>48</v>
      </c>
      <c r="B16" s="171"/>
      <c r="C16" s="172"/>
      <c r="D16" s="58">
        <f t="shared" si="0"/>
        <v>0</v>
      </c>
      <c r="E16" s="172"/>
      <c r="F16" s="58">
        <f t="shared" si="1"/>
        <v>0</v>
      </c>
      <c r="G16" s="172"/>
      <c r="H16" s="58">
        <f t="shared" si="2"/>
        <v>0</v>
      </c>
      <c r="I16" s="58" t="str">
        <f t="shared" si="3"/>
        <v/>
      </c>
    </row>
    <row r="17" spans="1:9">
      <c r="A17" s="34" t="s">
        <v>49</v>
      </c>
      <c r="B17" s="171"/>
      <c r="C17" s="172"/>
      <c r="D17" s="58">
        <f t="shared" si="0"/>
        <v>0</v>
      </c>
      <c r="E17" s="172"/>
      <c r="F17" s="58">
        <f t="shared" si="1"/>
        <v>0</v>
      </c>
      <c r="G17" s="172"/>
      <c r="H17" s="58">
        <f t="shared" si="2"/>
        <v>0</v>
      </c>
      <c r="I17" s="58" t="str">
        <f t="shared" si="3"/>
        <v/>
      </c>
    </row>
    <row r="18" spans="1:9">
      <c r="A18" s="34" t="s">
        <v>50</v>
      </c>
      <c r="B18" s="171"/>
      <c r="C18" s="172"/>
      <c r="D18" s="58">
        <f t="shared" si="0"/>
        <v>0</v>
      </c>
      <c r="E18" s="172"/>
      <c r="F18" s="58">
        <f>E18*(-1)</f>
        <v>0</v>
      </c>
      <c r="G18" s="172"/>
      <c r="H18" s="58">
        <f t="shared" si="2"/>
        <v>0</v>
      </c>
      <c r="I18" s="58" t="str">
        <f t="shared" si="3"/>
        <v/>
      </c>
    </row>
    <row r="19" spans="1:9">
      <c r="A19" s="34" t="s">
        <v>51</v>
      </c>
      <c r="B19" s="171"/>
      <c r="C19" s="172"/>
      <c r="D19" s="58">
        <f t="shared" si="0"/>
        <v>0</v>
      </c>
      <c r="E19" s="172"/>
      <c r="F19" s="58">
        <f t="shared" si="1"/>
        <v>0</v>
      </c>
      <c r="G19" s="172"/>
      <c r="H19" s="58">
        <f t="shared" si="2"/>
        <v>0</v>
      </c>
      <c r="I19" s="58" t="str">
        <f t="shared" si="3"/>
        <v/>
      </c>
    </row>
    <row r="20" spans="1:9">
      <c r="A20" s="34" t="s">
        <v>52</v>
      </c>
      <c r="B20" s="171"/>
      <c r="C20" s="172"/>
      <c r="D20" s="58">
        <f t="shared" si="0"/>
        <v>0</v>
      </c>
      <c r="E20" s="172"/>
      <c r="F20" s="58">
        <f t="shared" si="1"/>
        <v>0</v>
      </c>
      <c r="G20" s="172"/>
      <c r="H20" s="58">
        <f t="shared" si="2"/>
        <v>0</v>
      </c>
      <c r="I20" s="58" t="str">
        <f t="shared" si="3"/>
        <v/>
      </c>
    </row>
    <row r="21" spans="1:9">
      <c r="A21" s="34" t="s">
        <v>53</v>
      </c>
      <c r="B21" s="171"/>
      <c r="C21" s="172"/>
      <c r="D21" s="58">
        <f t="shared" si="0"/>
        <v>0</v>
      </c>
      <c r="E21" s="172"/>
      <c r="F21" s="58">
        <f t="shared" si="1"/>
        <v>0</v>
      </c>
      <c r="G21" s="172"/>
      <c r="H21" s="58">
        <f t="shared" si="2"/>
        <v>0</v>
      </c>
      <c r="I21" s="58" t="str">
        <f t="shared" si="3"/>
        <v/>
      </c>
    </row>
    <row r="22" spans="1:9">
      <c r="A22" s="34" t="s">
        <v>54</v>
      </c>
      <c r="B22" s="171"/>
      <c r="C22" s="172"/>
      <c r="D22" s="58">
        <f t="shared" si="0"/>
        <v>0</v>
      </c>
      <c r="E22" s="172"/>
      <c r="F22" s="58">
        <f t="shared" si="1"/>
        <v>0</v>
      </c>
      <c r="G22" s="172"/>
      <c r="H22" s="58">
        <f t="shared" si="2"/>
        <v>0</v>
      </c>
      <c r="I22" s="58" t="str">
        <f t="shared" si="3"/>
        <v/>
      </c>
    </row>
    <row r="23" spans="1:9">
      <c r="A23" s="34" t="s">
        <v>55</v>
      </c>
      <c r="B23" s="171"/>
      <c r="C23" s="172"/>
      <c r="D23" s="58">
        <f t="shared" si="0"/>
        <v>0</v>
      </c>
      <c r="E23" s="172"/>
      <c r="F23" s="58">
        <f t="shared" si="1"/>
        <v>0</v>
      </c>
      <c r="G23" s="172"/>
      <c r="H23" s="58">
        <f t="shared" si="2"/>
        <v>0</v>
      </c>
      <c r="I23" s="58" t="str">
        <f t="shared" si="3"/>
        <v/>
      </c>
    </row>
    <row r="24" spans="1:9">
      <c r="A24" s="34" t="s">
        <v>72</v>
      </c>
      <c r="B24" s="171"/>
      <c r="C24" s="172"/>
      <c r="D24" s="58">
        <f t="shared" si="0"/>
        <v>0</v>
      </c>
      <c r="E24" s="172"/>
      <c r="F24" s="58">
        <f t="shared" si="1"/>
        <v>0</v>
      </c>
      <c r="G24" s="172"/>
      <c r="H24" s="58">
        <f t="shared" si="2"/>
        <v>0</v>
      </c>
      <c r="I24" s="58" t="str">
        <f t="shared" si="3"/>
        <v/>
      </c>
    </row>
    <row r="25" spans="1:9">
      <c r="A25" s="34" t="s">
        <v>73</v>
      </c>
      <c r="B25" s="171"/>
      <c r="C25" s="172"/>
      <c r="D25" s="58">
        <f t="shared" si="0"/>
        <v>0</v>
      </c>
      <c r="E25" s="172"/>
      <c r="F25" s="58">
        <f t="shared" si="1"/>
        <v>0</v>
      </c>
      <c r="G25" s="172"/>
      <c r="H25" s="58">
        <f t="shared" si="2"/>
        <v>0</v>
      </c>
      <c r="I25" s="58" t="str">
        <f t="shared" si="3"/>
        <v/>
      </c>
    </row>
    <row r="26" spans="1:9">
      <c r="A26" s="34" t="s">
        <v>74</v>
      </c>
      <c r="B26" s="171"/>
      <c r="C26" s="172"/>
      <c r="D26" s="58">
        <f t="shared" si="0"/>
        <v>0</v>
      </c>
      <c r="E26" s="172"/>
      <c r="F26" s="58">
        <f t="shared" si="1"/>
        <v>0</v>
      </c>
      <c r="G26" s="172"/>
      <c r="H26" s="58">
        <f t="shared" si="2"/>
        <v>0</v>
      </c>
      <c r="I26" s="58" t="str">
        <f t="shared" si="3"/>
        <v/>
      </c>
    </row>
    <row r="27" spans="1:9">
      <c r="A27" s="34" t="s">
        <v>75</v>
      </c>
      <c r="B27" s="171"/>
      <c r="C27" s="172"/>
      <c r="D27" s="58">
        <f t="shared" si="0"/>
        <v>0</v>
      </c>
      <c r="E27" s="172"/>
      <c r="F27" s="58">
        <f t="shared" si="1"/>
        <v>0</v>
      </c>
      <c r="G27" s="172"/>
      <c r="H27" s="58">
        <f t="shared" si="2"/>
        <v>0</v>
      </c>
      <c r="I27" s="58" t="str">
        <f t="shared" si="3"/>
        <v/>
      </c>
    </row>
    <row r="28" spans="1:9">
      <c r="A28" s="34" t="s">
        <v>76</v>
      </c>
      <c r="B28" s="171"/>
      <c r="C28" s="172"/>
      <c r="D28" s="58">
        <f t="shared" si="0"/>
        <v>0</v>
      </c>
      <c r="E28" s="172"/>
      <c r="F28" s="58">
        <f t="shared" si="1"/>
        <v>0</v>
      </c>
      <c r="G28" s="172"/>
      <c r="H28" s="58">
        <f t="shared" si="2"/>
        <v>0</v>
      </c>
      <c r="I28" s="58" t="str">
        <f t="shared" si="3"/>
        <v/>
      </c>
    </row>
    <row r="29" spans="1:9">
      <c r="A29" s="34" t="s">
        <v>77</v>
      </c>
      <c r="B29" s="171"/>
      <c r="C29" s="172"/>
      <c r="D29" s="58">
        <f t="shared" si="0"/>
        <v>0</v>
      </c>
      <c r="E29" s="172"/>
      <c r="F29" s="58">
        <f t="shared" si="1"/>
        <v>0</v>
      </c>
      <c r="G29" s="172"/>
      <c r="H29" s="58">
        <f t="shared" si="2"/>
        <v>0</v>
      </c>
      <c r="I29" s="58" t="str">
        <f t="shared" si="3"/>
        <v/>
      </c>
    </row>
    <row r="30" spans="1:9">
      <c r="A30" s="34" t="s">
        <v>78</v>
      </c>
      <c r="B30" s="171"/>
      <c r="C30" s="172"/>
      <c r="D30" s="58">
        <f t="shared" si="0"/>
        <v>0</v>
      </c>
      <c r="E30" s="172"/>
      <c r="F30" s="58">
        <f t="shared" si="1"/>
        <v>0</v>
      </c>
      <c r="G30" s="172"/>
      <c r="H30" s="58">
        <f t="shared" si="2"/>
        <v>0</v>
      </c>
      <c r="I30" s="58" t="str">
        <f t="shared" si="3"/>
        <v/>
      </c>
    </row>
    <row r="31" spans="1:9">
      <c r="A31" s="34" t="s">
        <v>79</v>
      </c>
      <c r="B31" s="171"/>
      <c r="C31" s="172"/>
      <c r="D31" s="58">
        <f t="shared" si="0"/>
        <v>0</v>
      </c>
      <c r="E31" s="172"/>
      <c r="F31" s="58">
        <f t="shared" si="1"/>
        <v>0</v>
      </c>
      <c r="G31" s="172"/>
      <c r="H31" s="58">
        <f t="shared" si="2"/>
        <v>0</v>
      </c>
      <c r="I31" s="58" t="str">
        <f t="shared" si="3"/>
        <v/>
      </c>
    </row>
    <row r="32" spans="1:9">
      <c r="A32" s="34" t="s">
        <v>80</v>
      </c>
      <c r="B32" s="171"/>
      <c r="C32" s="172"/>
      <c r="D32" s="58">
        <f t="shared" si="0"/>
        <v>0</v>
      </c>
      <c r="E32" s="172"/>
      <c r="F32" s="58">
        <f t="shared" si="1"/>
        <v>0</v>
      </c>
      <c r="G32" s="172"/>
      <c r="H32" s="58">
        <f t="shared" si="2"/>
        <v>0</v>
      </c>
      <c r="I32" s="58" t="str">
        <f t="shared" si="3"/>
        <v/>
      </c>
    </row>
    <row r="33" spans="1:9">
      <c r="A33" s="34" t="s">
        <v>81</v>
      </c>
      <c r="B33" s="171"/>
      <c r="C33" s="172"/>
      <c r="D33" s="58">
        <f t="shared" si="0"/>
        <v>0</v>
      </c>
      <c r="E33" s="172"/>
      <c r="F33" s="58">
        <f t="shared" si="1"/>
        <v>0</v>
      </c>
      <c r="G33" s="172"/>
      <c r="H33" s="58">
        <f t="shared" si="2"/>
        <v>0</v>
      </c>
      <c r="I33" s="58" t="str">
        <f t="shared" si="3"/>
        <v/>
      </c>
    </row>
    <row r="34" spans="1:9">
      <c r="A34" s="34" t="s">
        <v>82</v>
      </c>
      <c r="B34" s="171"/>
      <c r="C34" s="172"/>
      <c r="D34" s="58">
        <f t="shared" si="0"/>
        <v>0</v>
      </c>
      <c r="E34" s="172"/>
      <c r="F34" s="58">
        <f t="shared" si="1"/>
        <v>0</v>
      </c>
      <c r="G34" s="172"/>
      <c r="H34" s="58">
        <f t="shared" si="2"/>
        <v>0</v>
      </c>
      <c r="I34" s="58" t="str">
        <f t="shared" si="3"/>
        <v/>
      </c>
    </row>
    <row r="35" spans="1:9">
      <c r="A35" s="34" t="s">
        <v>83</v>
      </c>
      <c r="B35" s="171"/>
      <c r="C35" s="172"/>
      <c r="D35" s="58">
        <f t="shared" si="0"/>
        <v>0</v>
      </c>
      <c r="E35" s="172"/>
      <c r="F35" s="58">
        <f t="shared" si="1"/>
        <v>0</v>
      </c>
      <c r="G35" s="172"/>
      <c r="H35" s="58">
        <f t="shared" si="2"/>
        <v>0</v>
      </c>
      <c r="I35" s="58" t="str">
        <f t="shared" si="3"/>
        <v/>
      </c>
    </row>
    <row r="36" spans="1:9">
      <c r="A36" s="34" t="s">
        <v>84</v>
      </c>
      <c r="B36" s="171"/>
      <c r="C36" s="172"/>
      <c r="D36" s="58">
        <f t="shared" si="0"/>
        <v>0</v>
      </c>
      <c r="E36" s="172"/>
      <c r="F36" s="58">
        <f t="shared" si="1"/>
        <v>0</v>
      </c>
      <c r="G36" s="172"/>
      <c r="H36" s="58">
        <f t="shared" si="2"/>
        <v>0</v>
      </c>
      <c r="I36" s="58" t="str">
        <f t="shared" si="3"/>
        <v/>
      </c>
    </row>
    <row r="37" spans="1:9">
      <c r="A37" s="34" t="s">
        <v>85</v>
      </c>
      <c r="B37" s="171"/>
      <c r="C37" s="172"/>
      <c r="D37" s="58">
        <f t="shared" si="0"/>
        <v>0</v>
      </c>
      <c r="E37" s="172"/>
      <c r="F37" s="58">
        <f t="shared" si="1"/>
        <v>0</v>
      </c>
      <c r="G37" s="172"/>
      <c r="H37" s="58">
        <f t="shared" si="2"/>
        <v>0</v>
      </c>
      <c r="I37" s="58" t="str">
        <f t="shared" si="3"/>
        <v/>
      </c>
    </row>
    <row r="38" spans="1:9">
      <c r="A38" s="34" t="s">
        <v>86</v>
      </c>
      <c r="B38" s="171"/>
      <c r="C38" s="172"/>
      <c r="D38" s="58">
        <f t="shared" si="0"/>
        <v>0</v>
      </c>
      <c r="E38" s="172"/>
      <c r="F38" s="58">
        <f t="shared" si="1"/>
        <v>0</v>
      </c>
      <c r="G38" s="172"/>
      <c r="H38" s="58">
        <f t="shared" si="2"/>
        <v>0</v>
      </c>
      <c r="I38" s="58" t="str">
        <f t="shared" si="3"/>
        <v/>
      </c>
    </row>
    <row r="39" spans="1:9">
      <c r="A39" s="34" t="s">
        <v>87</v>
      </c>
      <c r="B39" s="171"/>
      <c r="C39" s="172"/>
      <c r="D39" s="58">
        <f t="shared" si="0"/>
        <v>0</v>
      </c>
      <c r="E39" s="172"/>
      <c r="F39" s="58">
        <f t="shared" si="1"/>
        <v>0</v>
      </c>
      <c r="G39" s="172"/>
      <c r="H39" s="58">
        <f t="shared" si="2"/>
        <v>0</v>
      </c>
      <c r="I39" s="58" t="str">
        <f t="shared" si="3"/>
        <v/>
      </c>
    </row>
    <row r="40" spans="1:9">
      <c r="A40" s="34" t="s">
        <v>88</v>
      </c>
      <c r="B40" s="171"/>
      <c r="C40" s="172"/>
      <c r="D40" s="58">
        <f t="shared" si="0"/>
        <v>0</v>
      </c>
      <c r="E40" s="172"/>
      <c r="F40" s="58">
        <f t="shared" si="1"/>
        <v>0</v>
      </c>
      <c r="G40" s="172"/>
      <c r="H40" s="58">
        <f t="shared" si="2"/>
        <v>0</v>
      </c>
      <c r="I40" s="58" t="str">
        <f t="shared" si="3"/>
        <v/>
      </c>
    </row>
    <row r="41" spans="1:9">
      <c r="A41" s="34" t="s">
        <v>89</v>
      </c>
      <c r="B41" s="171"/>
      <c r="C41" s="172"/>
      <c r="D41" s="58">
        <f t="shared" si="0"/>
        <v>0</v>
      </c>
      <c r="E41" s="172"/>
      <c r="F41" s="58">
        <f t="shared" si="1"/>
        <v>0</v>
      </c>
      <c r="G41" s="172"/>
      <c r="H41" s="58">
        <f t="shared" si="2"/>
        <v>0</v>
      </c>
      <c r="I41" s="58" t="str">
        <f t="shared" si="3"/>
        <v/>
      </c>
    </row>
    <row r="42" spans="1:9">
      <c r="A42" s="34" t="s">
        <v>90</v>
      </c>
      <c r="B42" s="171"/>
      <c r="C42" s="172"/>
      <c r="D42" s="58">
        <f t="shared" si="0"/>
        <v>0</v>
      </c>
      <c r="E42" s="172"/>
      <c r="F42" s="58">
        <f t="shared" si="1"/>
        <v>0</v>
      </c>
      <c r="G42" s="172"/>
      <c r="H42" s="58">
        <f t="shared" si="2"/>
        <v>0</v>
      </c>
      <c r="I42" s="58" t="str">
        <f t="shared" si="3"/>
        <v/>
      </c>
    </row>
    <row r="43" spans="1:9">
      <c r="A43" s="34" t="s">
        <v>91</v>
      </c>
      <c r="B43" s="171"/>
      <c r="C43" s="172"/>
      <c r="D43" s="58">
        <f t="shared" si="0"/>
        <v>0</v>
      </c>
      <c r="E43" s="172"/>
      <c r="F43" s="58">
        <f t="shared" si="1"/>
        <v>0</v>
      </c>
      <c r="G43" s="172"/>
      <c r="H43" s="58">
        <f t="shared" si="2"/>
        <v>0</v>
      </c>
      <c r="I43" s="58" t="str">
        <f t="shared" si="3"/>
        <v/>
      </c>
    </row>
    <row r="44" spans="1:9">
      <c r="A44" s="34" t="s">
        <v>92</v>
      </c>
      <c r="B44" s="171"/>
      <c r="C44" s="172"/>
      <c r="D44" s="58">
        <f t="shared" si="0"/>
        <v>0</v>
      </c>
      <c r="E44" s="172"/>
      <c r="F44" s="58">
        <f t="shared" si="1"/>
        <v>0</v>
      </c>
      <c r="G44" s="172"/>
      <c r="H44" s="58">
        <f t="shared" si="2"/>
        <v>0</v>
      </c>
      <c r="I44" s="58" t="str">
        <f t="shared" si="3"/>
        <v/>
      </c>
    </row>
    <row r="45" spans="1:9">
      <c r="A45" s="34" t="s">
        <v>93</v>
      </c>
      <c r="B45" s="171"/>
      <c r="C45" s="172"/>
      <c r="D45" s="58">
        <f t="shared" si="0"/>
        <v>0</v>
      </c>
      <c r="E45" s="172"/>
      <c r="F45" s="58">
        <f t="shared" si="1"/>
        <v>0</v>
      </c>
      <c r="G45" s="172"/>
      <c r="H45" s="58">
        <f t="shared" si="2"/>
        <v>0</v>
      </c>
      <c r="I45" s="58" t="str">
        <f t="shared" si="3"/>
        <v/>
      </c>
    </row>
    <row r="46" spans="1:9">
      <c r="A46" s="34" t="s">
        <v>94</v>
      </c>
      <c r="B46" s="171"/>
      <c r="C46" s="172"/>
      <c r="D46" s="58">
        <f t="shared" si="0"/>
        <v>0</v>
      </c>
      <c r="E46" s="172"/>
      <c r="F46" s="58">
        <f t="shared" si="1"/>
        <v>0</v>
      </c>
      <c r="G46" s="172"/>
      <c r="H46" s="58">
        <f t="shared" si="2"/>
        <v>0</v>
      </c>
      <c r="I46" s="58" t="str">
        <f t="shared" si="3"/>
        <v/>
      </c>
    </row>
    <row r="47" spans="1:9">
      <c r="A47" s="34" t="s">
        <v>95</v>
      </c>
      <c r="B47" s="171"/>
      <c r="C47" s="172"/>
      <c r="D47" s="58">
        <f t="shared" si="0"/>
        <v>0</v>
      </c>
      <c r="E47" s="172"/>
      <c r="F47" s="58">
        <f t="shared" si="1"/>
        <v>0</v>
      </c>
      <c r="G47" s="172"/>
      <c r="H47" s="58">
        <f t="shared" si="2"/>
        <v>0</v>
      </c>
      <c r="I47" s="58" t="str">
        <f t="shared" si="3"/>
        <v/>
      </c>
    </row>
    <row r="48" spans="1:9">
      <c r="A48" s="34" t="s">
        <v>96</v>
      </c>
      <c r="B48" s="171"/>
      <c r="C48" s="172"/>
      <c r="D48" s="58">
        <f t="shared" si="0"/>
        <v>0</v>
      </c>
      <c r="E48" s="172"/>
      <c r="F48" s="58">
        <f t="shared" si="1"/>
        <v>0</v>
      </c>
      <c r="G48" s="172"/>
      <c r="H48" s="58">
        <f t="shared" si="2"/>
        <v>0</v>
      </c>
      <c r="I48" s="58" t="str">
        <f t="shared" si="3"/>
        <v/>
      </c>
    </row>
    <row r="49" spans="1:9">
      <c r="A49" s="34" t="s">
        <v>97</v>
      </c>
      <c r="B49" s="171"/>
      <c r="C49" s="172"/>
      <c r="D49" s="58">
        <f t="shared" si="0"/>
        <v>0</v>
      </c>
      <c r="E49" s="172"/>
      <c r="F49" s="58">
        <f t="shared" si="1"/>
        <v>0</v>
      </c>
      <c r="G49" s="172"/>
      <c r="H49" s="58">
        <f t="shared" si="2"/>
        <v>0</v>
      </c>
      <c r="I49" s="58" t="str">
        <f t="shared" si="3"/>
        <v/>
      </c>
    </row>
    <row r="50" spans="1:9">
      <c r="A50" s="34" t="s">
        <v>98</v>
      </c>
      <c r="B50" s="171"/>
      <c r="C50" s="172"/>
      <c r="D50" s="58">
        <f t="shared" si="0"/>
        <v>0</v>
      </c>
      <c r="E50" s="172"/>
      <c r="F50" s="58">
        <f t="shared" si="1"/>
        <v>0</v>
      </c>
      <c r="G50" s="172"/>
      <c r="H50" s="58">
        <f t="shared" si="2"/>
        <v>0</v>
      </c>
      <c r="I50" s="58" t="str">
        <f t="shared" si="3"/>
        <v/>
      </c>
    </row>
    <row r="51" spans="1:9">
      <c r="A51" s="34" t="s">
        <v>99</v>
      </c>
      <c r="B51" s="171"/>
      <c r="C51" s="172"/>
      <c r="D51" s="58">
        <f t="shared" si="0"/>
        <v>0</v>
      </c>
      <c r="E51" s="172"/>
      <c r="F51" s="58">
        <f t="shared" si="1"/>
        <v>0</v>
      </c>
      <c r="G51" s="172"/>
      <c r="H51" s="58">
        <f t="shared" si="2"/>
        <v>0</v>
      </c>
      <c r="I51" s="58" t="str">
        <f t="shared" si="3"/>
        <v/>
      </c>
    </row>
    <row r="52" spans="1:9">
      <c r="A52" s="34" t="s">
        <v>100</v>
      </c>
      <c r="B52" s="171"/>
      <c r="C52" s="172"/>
      <c r="D52" s="58">
        <f t="shared" si="0"/>
        <v>0</v>
      </c>
      <c r="E52" s="172"/>
      <c r="F52" s="58">
        <f t="shared" si="1"/>
        <v>0</v>
      </c>
      <c r="G52" s="172"/>
      <c r="H52" s="58">
        <f t="shared" si="2"/>
        <v>0</v>
      </c>
      <c r="I52" s="58" t="str">
        <f t="shared" si="3"/>
        <v/>
      </c>
    </row>
    <row r="53" spans="1:9">
      <c r="A53" s="34" t="s">
        <v>101</v>
      </c>
      <c r="B53" s="171"/>
      <c r="C53" s="172"/>
      <c r="D53" s="58">
        <f t="shared" si="0"/>
        <v>0</v>
      </c>
      <c r="E53" s="172"/>
      <c r="F53" s="58">
        <f t="shared" si="1"/>
        <v>0</v>
      </c>
      <c r="G53" s="172"/>
      <c r="H53" s="58">
        <f t="shared" si="2"/>
        <v>0</v>
      </c>
      <c r="I53" s="58" t="str">
        <f t="shared" si="3"/>
        <v/>
      </c>
    </row>
  </sheetData>
  <sheetProtection password="CD42" sheet="1" objects="1" scenarios="1"/>
  <mergeCells count="2">
    <mergeCell ref="A1:I2"/>
    <mergeCell ref="K1:N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53"/>
  <sheetViews>
    <sheetView topLeftCell="A10" workbookViewId="0">
      <selection activeCell="S45" sqref="S45"/>
    </sheetView>
  </sheetViews>
  <sheetFormatPr baseColWidth="10" defaultRowHeight="15"/>
  <sheetData>
    <row r="1" spans="1:15">
      <c r="A1" s="260" t="s">
        <v>255</v>
      </c>
      <c r="B1" s="261"/>
      <c r="C1" s="261"/>
      <c r="D1" s="261"/>
      <c r="E1" s="261"/>
      <c r="F1" s="261"/>
      <c r="G1" s="261"/>
      <c r="H1" s="261"/>
      <c r="I1" s="261"/>
      <c r="K1" s="262" t="s">
        <v>290</v>
      </c>
      <c r="L1" s="263"/>
      <c r="M1" s="263"/>
      <c r="N1" s="264"/>
    </row>
    <row r="2" spans="1:15">
      <c r="A2" s="261"/>
      <c r="B2" s="261"/>
      <c r="C2" s="261"/>
      <c r="D2" s="261"/>
      <c r="E2" s="261"/>
      <c r="F2" s="261"/>
      <c r="G2" s="261"/>
      <c r="H2" s="261"/>
      <c r="I2" s="261"/>
      <c r="K2" s="265"/>
      <c r="L2" s="266"/>
      <c r="M2" s="266"/>
      <c r="N2" s="267"/>
      <c r="O2" s="133"/>
    </row>
    <row r="3" spans="1:15" ht="38.25">
      <c r="A3" s="31"/>
      <c r="B3" s="32" t="s">
        <v>115</v>
      </c>
      <c r="C3" s="33" t="s">
        <v>34</v>
      </c>
      <c r="D3" s="32" t="s">
        <v>35</v>
      </c>
      <c r="E3" s="32" t="s">
        <v>68</v>
      </c>
      <c r="F3" s="32" t="s">
        <v>116</v>
      </c>
      <c r="G3" s="32" t="s">
        <v>69</v>
      </c>
      <c r="H3" s="32" t="s">
        <v>117</v>
      </c>
      <c r="I3" s="32" t="s">
        <v>118</v>
      </c>
    </row>
    <row r="4" spans="1:15">
      <c r="A4" s="34" t="s">
        <v>36</v>
      </c>
      <c r="B4" s="171"/>
      <c r="C4" s="172"/>
      <c r="D4" s="58">
        <f>C4*(-1)</f>
        <v>0</v>
      </c>
      <c r="E4" s="172"/>
      <c r="F4" s="58">
        <f>E4*(-1)</f>
        <v>0</v>
      </c>
      <c r="G4" s="172"/>
      <c r="H4" s="58">
        <f>G4*(-1)</f>
        <v>0</v>
      </c>
      <c r="I4" s="58"/>
    </row>
    <row r="5" spans="1:15">
      <c r="A5" s="34" t="s">
        <v>37</v>
      </c>
      <c r="B5" s="171"/>
      <c r="C5" s="172"/>
      <c r="D5" s="58">
        <f t="shared" ref="D5:D53" si="0">C5*(-1)</f>
        <v>0</v>
      </c>
      <c r="E5" s="172"/>
      <c r="F5" s="58">
        <f t="shared" ref="F5:F53" si="1">E5*(-1)</f>
        <v>0</v>
      </c>
      <c r="G5" s="172"/>
      <c r="H5" s="58">
        <f t="shared" ref="H5:H53" si="2">G5*(-1)</f>
        <v>0</v>
      </c>
      <c r="I5" s="58" t="str">
        <f>IF(F5=0,"",(E5-E4)/(B5-B4)*100)</f>
        <v/>
      </c>
    </row>
    <row r="6" spans="1:15">
      <c r="A6" s="34" t="s">
        <v>38</v>
      </c>
      <c r="B6" s="171"/>
      <c r="C6" s="172"/>
      <c r="D6" s="58">
        <f t="shared" si="0"/>
        <v>0</v>
      </c>
      <c r="E6" s="172"/>
      <c r="F6" s="58">
        <f t="shared" si="1"/>
        <v>0</v>
      </c>
      <c r="G6" s="172"/>
      <c r="H6" s="58">
        <f t="shared" si="2"/>
        <v>0</v>
      </c>
      <c r="I6" s="58" t="str">
        <f t="shared" ref="I6:I53" si="3">IF(F6=0,"",(E6-E5)/(B6-B5)*100)</f>
        <v/>
      </c>
    </row>
    <row r="7" spans="1:15">
      <c r="A7" s="34" t="s">
        <v>39</v>
      </c>
      <c r="B7" s="171"/>
      <c r="C7" s="172"/>
      <c r="D7" s="58">
        <f t="shared" si="0"/>
        <v>0</v>
      </c>
      <c r="E7" s="172"/>
      <c r="F7" s="58">
        <f t="shared" si="1"/>
        <v>0</v>
      </c>
      <c r="G7" s="172"/>
      <c r="H7" s="58">
        <f t="shared" si="2"/>
        <v>0</v>
      </c>
      <c r="I7" s="58" t="str">
        <f t="shared" si="3"/>
        <v/>
      </c>
    </row>
    <row r="8" spans="1:15">
      <c r="A8" s="34" t="s">
        <v>40</v>
      </c>
      <c r="B8" s="171"/>
      <c r="C8" s="172"/>
      <c r="D8" s="58">
        <f t="shared" si="0"/>
        <v>0</v>
      </c>
      <c r="E8" s="172"/>
      <c r="F8" s="58">
        <f t="shared" si="1"/>
        <v>0</v>
      </c>
      <c r="G8" s="172"/>
      <c r="H8" s="58">
        <f t="shared" si="2"/>
        <v>0</v>
      </c>
      <c r="I8" s="58" t="str">
        <f t="shared" si="3"/>
        <v/>
      </c>
    </row>
    <row r="9" spans="1:15">
      <c r="A9" s="34" t="s">
        <v>41</v>
      </c>
      <c r="B9" s="171"/>
      <c r="C9" s="172"/>
      <c r="D9" s="58">
        <f t="shared" si="0"/>
        <v>0</v>
      </c>
      <c r="E9" s="172"/>
      <c r="F9" s="58">
        <f t="shared" si="1"/>
        <v>0</v>
      </c>
      <c r="G9" s="172"/>
      <c r="H9" s="58">
        <f t="shared" si="2"/>
        <v>0</v>
      </c>
      <c r="I9" s="58" t="str">
        <f t="shared" si="3"/>
        <v/>
      </c>
    </row>
    <row r="10" spans="1:15">
      <c r="A10" s="34" t="s">
        <v>42</v>
      </c>
      <c r="B10" s="171"/>
      <c r="C10" s="172"/>
      <c r="D10" s="58">
        <f t="shared" si="0"/>
        <v>0</v>
      </c>
      <c r="E10" s="172"/>
      <c r="F10" s="58">
        <f t="shared" si="1"/>
        <v>0</v>
      </c>
      <c r="G10" s="172"/>
      <c r="H10" s="58">
        <f t="shared" si="2"/>
        <v>0</v>
      </c>
      <c r="I10" s="58" t="str">
        <f t="shared" si="3"/>
        <v/>
      </c>
    </row>
    <row r="11" spans="1:15">
      <c r="A11" s="34" t="s">
        <v>43</v>
      </c>
      <c r="B11" s="171"/>
      <c r="C11" s="172"/>
      <c r="D11" s="58">
        <f t="shared" si="0"/>
        <v>0</v>
      </c>
      <c r="E11" s="172"/>
      <c r="F11" s="58">
        <f t="shared" si="1"/>
        <v>0</v>
      </c>
      <c r="G11" s="172"/>
      <c r="H11" s="58">
        <f t="shared" si="2"/>
        <v>0</v>
      </c>
      <c r="I11" s="58" t="str">
        <f t="shared" si="3"/>
        <v/>
      </c>
    </row>
    <row r="12" spans="1:15">
      <c r="A12" s="34" t="s">
        <v>44</v>
      </c>
      <c r="B12" s="171"/>
      <c r="C12" s="172"/>
      <c r="D12" s="58">
        <f t="shared" si="0"/>
        <v>0</v>
      </c>
      <c r="E12" s="172"/>
      <c r="F12" s="58">
        <f t="shared" si="1"/>
        <v>0</v>
      </c>
      <c r="G12" s="172"/>
      <c r="H12" s="58">
        <f t="shared" si="2"/>
        <v>0</v>
      </c>
      <c r="I12" s="58" t="str">
        <f t="shared" si="3"/>
        <v/>
      </c>
    </row>
    <row r="13" spans="1:15">
      <c r="A13" s="34" t="s">
        <v>45</v>
      </c>
      <c r="B13" s="171"/>
      <c r="C13" s="172"/>
      <c r="D13" s="58">
        <f t="shared" si="0"/>
        <v>0</v>
      </c>
      <c r="E13" s="172"/>
      <c r="F13" s="58">
        <f t="shared" si="1"/>
        <v>0</v>
      </c>
      <c r="G13" s="172"/>
      <c r="H13" s="58">
        <f t="shared" si="2"/>
        <v>0</v>
      </c>
      <c r="I13" s="58" t="str">
        <f t="shared" si="3"/>
        <v/>
      </c>
    </row>
    <row r="14" spans="1:15">
      <c r="A14" s="34" t="s">
        <v>46</v>
      </c>
      <c r="B14" s="171"/>
      <c r="C14" s="172"/>
      <c r="D14" s="58">
        <f t="shared" si="0"/>
        <v>0</v>
      </c>
      <c r="E14" s="172"/>
      <c r="F14" s="58">
        <f t="shared" si="1"/>
        <v>0</v>
      </c>
      <c r="G14" s="172"/>
      <c r="H14" s="58">
        <f t="shared" si="2"/>
        <v>0</v>
      </c>
      <c r="I14" s="58" t="str">
        <f t="shared" si="3"/>
        <v/>
      </c>
    </row>
    <row r="15" spans="1:15">
      <c r="A15" s="34" t="s">
        <v>47</v>
      </c>
      <c r="B15" s="171"/>
      <c r="C15" s="172"/>
      <c r="D15" s="58">
        <f t="shared" si="0"/>
        <v>0</v>
      </c>
      <c r="E15" s="172"/>
      <c r="F15" s="58">
        <f t="shared" si="1"/>
        <v>0</v>
      </c>
      <c r="G15" s="172"/>
      <c r="H15" s="58">
        <f t="shared" si="2"/>
        <v>0</v>
      </c>
      <c r="I15" s="58" t="str">
        <f t="shared" si="3"/>
        <v/>
      </c>
    </row>
    <row r="16" spans="1:15">
      <c r="A16" s="34" t="s">
        <v>48</v>
      </c>
      <c r="B16" s="171"/>
      <c r="C16" s="172"/>
      <c r="D16" s="58">
        <f t="shared" si="0"/>
        <v>0</v>
      </c>
      <c r="E16" s="172"/>
      <c r="F16" s="58">
        <f t="shared" si="1"/>
        <v>0</v>
      </c>
      <c r="G16" s="172"/>
      <c r="H16" s="58">
        <f t="shared" si="2"/>
        <v>0</v>
      </c>
      <c r="I16" s="58" t="str">
        <f t="shared" si="3"/>
        <v/>
      </c>
    </row>
    <row r="17" spans="1:9">
      <c r="A17" s="34" t="s">
        <v>49</v>
      </c>
      <c r="B17" s="171"/>
      <c r="C17" s="172"/>
      <c r="D17" s="58">
        <f t="shared" si="0"/>
        <v>0</v>
      </c>
      <c r="E17" s="172"/>
      <c r="F17" s="58">
        <f t="shared" si="1"/>
        <v>0</v>
      </c>
      <c r="G17" s="172"/>
      <c r="H17" s="58">
        <f t="shared" si="2"/>
        <v>0</v>
      </c>
      <c r="I17" s="58" t="str">
        <f t="shared" si="3"/>
        <v/>
      </c>
    </row>
    <row r="18" spans="1:9">
      <c r="A18" s="34" t="s">
        <v>50</v>
      </c>
      <c r="B18" s="171"/>
      <c r="C18" s="172"/>
      <c r="D18" s="58">
        <f t="shared" si="0"/>
        <v>0</v>
      </c>
      <c r="E18" s="172"/>
      <c r="F18" s="58">
        <f>E18*(-1)</f>
        <v>0</v>
      </c>
      <c r="G18" s="172"/>
      <c r="H18" s="58">
        <f t="shared" si="2"/>
        <v>0</v>
      </c>
      <c r="I18" s="58" t="str">
        <f t="shared" si="3"/>
        <v/>
      </c>
    </row>
    <row r="19" spans="1:9">
      <c r="A19" s="34" t="s">
        <v>51</v>
      </c>
      <c r="B19" s="171"/>
      <c r="C19" s="172"/>
      <c r="D19" s="58">
        <f t="shared" si="0"/>
        <v>0</v>
      </c>
      <c r="E19" s="172"/>
      <c r="F19" s="58">
        <f t="shared" si="1"/>
        <v>0</v>
      </c>
      <c r="G19" s="172"/>
      <c r="H19" s="58">
        <f t="shared" si="2"/>
        <v>0</v>
      </c>
      <c r="I19" s="58" t="str">
        <f t="shared" si="3"/>
        <v/>
      </c>
    </row>
    <row r="20" spans="1:9">
      <c r="A20" s="34" t="s">
        <v>52</v>
      </c>
      <c r="B20" s="171"/>
      <c r="C20" s="172"/>
      <c r="D20" s="58">
        <f t="shared" si="0"/>
        <v>0</v>
      </c>
      <c r="E20" s="172"/>
      <c r="F20" s="58">
        <f t="shared" si="1"/>
        <v>0</v>
      </c>
      <c r="G20" s="172"/>
      <c r="H20" s="58">
        <f t="shared" si="2"/>
        <v>0</v>
      </c>
      <c r="I20" s="58" t="str">
        <f t="shared" si="3"/>
        <v/>
      </c>
    </row>
    <row r="21" spans="1:9">
      <c r="A21" s="34" t="s">
        <v>53</v>
      </c>
      <c r="B21" s="171"/>
      <c r="C21" s="172"/>
      <c r="D21" s="58">
        <f t="shared" si="0"/>
        <v>0</v>
      </c>
      <c r="E21" s="172"/>
      <c r="F21" s="58">
        <f t="shared" si="1"/>
        <v>0</v>
      </c>
      <c r="G21" s="172"/>
      <c r="H21" s="58">
        <f t="shared" si="2"/>
        <v>0</v>
      </c>
      <c r="I21" s="58" t="str">
        <f t="shared" si="3"/>
        <v/>
      </c>
    </row>
    <row r="22" spans="1:9">
      <c r="A22" s="34" t="s">
        <v>54</v>
      </c>
      <c r="B22" s="171"/>
      <c r="C22" s="172"/>
      <c r="D22" s="58">
        <f t="shared" si="0"/>
        <v>0</v>
      </c>
      <c r="E22" s="172"/>
      <c r="F22" s="58">
        <f t="shared" si="1"/>
        <v>0</v>
      </c>
      <c r="G22" s="172"/>
      <c r="H22" s="58">
        <f t="shared" si="2"/>
        <v>0</v>
      </c>
      <c r="I22" s="58" t="str">
        <f t="shared" si="3"/>
        <v/>
      </c>
    </row>
    <row r="23" spans="1:9">
      <c r="A23" s="34" t="s">
        <v>55</v>
      </c>
      <c r="B23" s="171"/>
      <c r="C23" s="172"/>
      <c r="D23" s="58">
        <f t="shared" si="0"/>
        <v>0</v>
      </c>
      <c r="E23" s="172"/>
      <c r="F23" s="58">
        <f t="shared" si="1"/>
        <v>0</v>
      </c>
      <c r="G23" s="172"/>
      <c r="H23" s="58">
        <f t="shared" si="2"/>
        <v>0</v>
      </c>
      <c r="I23" s="58" t="str">
        <f t="shared" si="3"/>
        <v/>
      </c>
    </row>
    <row r="24" spans="1:9">
      <c r="A24" s="34" t="s">
        <v>72</v>
      </c>
      <c r="B24" s="171"/>
      <c r="C24" s="172"/>
      <c r="D24" s="58">
        <f t="shared" si="0"/>
        <v>0</v>
      </c>
      <c r="E24" s="172"/>
      <c r="F24" s="58">
        <f t="shared" si="1"/>
        <v>0</v>
      </c>
      <c r="G24" s="172"/>
      <c r="H24" s="58">
        <f t="shared" si="2"/>
        <v>0</v>
      </c>
      <c r="I24" s="58" t="str">
        <f t="shared" si="3"/>
        <v/>
      </c>
    </row>
    <row r="25" spans="1:9">
      <c r="A25" s="34" t="s">
        <v>73</v>
      </c>
      <c r="B25" s="171"/>
      <c r="C25" s="172"/>
      <c r="D25" s="58">
        <f t="shared" si="0"/>
        <v>0</v>
      </c>
      <c r="E25" s="172"/>
      <c r="F25" s="58">
        <f t="shared" si="1"/>
        <v>0</v>
      </c>
      <c r="G25" s="172"/>
      <c r="H25" s="58">
        <f t="shared" si="2"/>
        <v>0</v>
      </c>
      <c r="I25" s="58" t="str">
        <f t="shared" si="3"/>
        <v/>
      </c>
    </row>
    <row r="26" spans="1:9">
      <c r="A26" s="34" t="s">
        <v>74</v>
      </c>
      <c r="B26" s="171"/>
      <c r="C26" s="172"/>
      <c r="D26" s="58">
        <f t="shared" si="0"/>
        <v>0</v>
      </c>
      <c r="E26" s="172"/>
      <c r="F26" s="58">
        <f t="shared" si="1"/>
        <v>0</v>
      </c>
      <c r="G26" s="172"/>
      <c r="H26" s="58">
        <f t="shared" si="2"/>
        <v>0</v>
      </c>
      <c r="I26" s="58" t="str">
        <f t="shared" si="3"/>
        <v/>
      </c>
    </row>
    <row r="27" spans="1:9">
      <c r="A27" s="34" t="s">
        <v>75</v>
      </c>
      <c r="B27" s="171"/>
      <c r="C27" s="172"/>
      <c r="D27" s="58">
        <f t="shared" si="0"/>
        <v>0</v>
      </c>
      <c r="E27" s="172"/>
      <c r="F27" s="58">
        <f t="shared" si="1"/>
        <v>0</v>
      </c>
      <c r="G27" s="172"/>
      <c r="H27" s="58">
        <f t="shared" si="2"/>
        <v>0</v>
      </c>
      <c r="I27" s="58" t="str">
        <f t="shared" si="3"/>
        <v/>
      </c>
    </row>
    <row r="28" spans="1:9">
      <c r="A28" s="34" t="s">
        <v>76</v>
      </c>
      <c r="B28" s="171"/>
      <c r="C28" s="172"/>
      <c r="D28" s="58">
        <f t="shared" si="0"/>
        <v>0</v>
      </c>
      <c r="E28" s="172"/>
      <c r="F28" s="58">
        <f t="shared" si="1"/>
        <v>0</v>
      </c>
      <c r="G28" s="172"/>
      <c r="H28" s="58">
        <f t="shared" si="2"/>
        <v>0</v>
      </c>
      <c r="I28" s="58" t="str">
        <f t="shared" si="3"/>
        <v/>
      </c>
    </row>
    <row r="29" spans="1:9">
      <c r="A29" s="34" t="s">
        <v>77</v>
      </c>
      <c r="B29" s="171"/>
      <c r="C29" s="172"/>
      <c r="D29" s="58">
        <f t="shared" si="0"/>
        <v>0</v>
      </c>
      <c r="E29" s="172"/>
      <c r="F29" s="58">
        <f t="shared" si="1"/>
        <v>0</v>
      </c>
      <c r="G29" s="172"/>
      <c r="H29" s="58">
        <f t="shared" si="2"/>
        <v>0</v>
      </c>
      <c r="I29" s="58" t="str">
        <f t="shared" si="3"/>
        <v/>
      </c>
    </row>
    <row r="30" spans="1:9">
      <c r="A30" s="34" t="s">
        <v>78</v>
      </c>
      <c r="B30" s="171"/>
      <c r="C30" s="172"/>
      <c r="D30" s="58">
        <f t="shared" si="0"/>
        <v>0</v>
      </c>
      <c r="E30" s="172"/>
      <c r="F30" s="58">
        <f t="shared" si="1"/>
        <v>0</v>
      </c>
      <c r="G30" s="172"/>
      <c r="H30" s="58">
        <f t="shared" si="2"/>
        <v>0</v>
      </c>
      <c r="I30" s="58" t="str">
        <f t="shared" si="3"/>
        <v/>
      </c>
    </row>
    <row r="31" spans="1:9">
      <c r="A31" s="34" t="s">
        <v>79</v>
      </c>
      <c r="B31" s="171"/>
      <c r="C31" s="172"/>
      <c r="D31" s="58">
        <f t="shared" si="0"/>
        <v>0</v>
      </c>
      <c r="E31" s="172"/>
      <c r="F31" s="58">
        <f t="shared" si="1"/>
        <v>0</v>
      </c>
      <c r="G31" s="172"/>
      <c r="H31" s="58">
        <f t="shared" si="2"/>
        <v>0</v>
      </c>
      <c r="I31" s="58" t="str">
        <f t="shared" si="3"/>
        <v/>
      </c>
    </row>
    <row r="32" spans="1:9">
      <c r="A32" s="34" t="s">
        <v>80</v>
      </c>
      <c r="B32" s="171"/>
      <c r="C32" s="172"/>
      <c r="D32" s="58">
        <f t="shared" si="0"/>
        <v>0</v>
      </c>
      <c r="E32" s="172"/>
      <c r="F32" s="58">
        <f t="shared" si="1"/>
        <v>0</v>
      </c>
      <c r="G32" s="172"/>
      <c r="H32" s="58">
        <f t="shared" si="2"/>
        <v>0</v>
      </c>
      <c r="I32" s="58" t="str">
        <f t="shared" si="3"/>
        <v/>
      </c>
    </row>
    <row r="33" spans="1:9">
      <c r="A33" s="34" t="s">
        <v>81</v>
      </c>
      <c r="B33" s="171"/>
      <c r="C33" s="172"/>
      <c r="D33" s="58">
        <f t="shared" si="0"/>
        <v>0</v>
      </c>
      <c r="E33" s="172"/>
      <c r="F33" s="58">
        <f t="shared" si="1"/>
        <v>0</v>
      </c>
      <c r="G33" s="172"/>
      <c r="H33" s="58">
        <f t="shared" si="2"/>
        <v>0</v>
      </c>
      <c r="I33" s="58" t="str">
        <f t="shared" si="3"/>
        <v/>
      </c>
    </row>
    <row r="34" spans="1:9">
      <c r="A34" s="34" t="s">
        <v>82</v>
      </c>
      <c r="B34" s="171"/>
      <c r="C34" s="172"/>
      <c r="D34" s="58">
        <f t="shared" si="0"/>
        <v>0</v>
      </c>
      <c r="E34" s="172"/>
      <c r="F34" s="58">
        <f t="shared" si="1"/>
        <v>0</v>
      </c>
      <c r="G34" s="172"/>
      <c r="H34" s="58">
        <f t="shared" si="2"/>
        <v>0</v>
      </c>
      <c r="I34" s="58" t="str">
        <f t="shared" si="3"/>
        <v/>
      </c>
    </row>
    <row r="35" spans="1:9">
      <c r="A35" s="34" t="s">
        <v>83</v>
      </c>
      <c r="B35" s="171"/>
      <c r="C35" s="172"/>
      <c r="D35" s="58">
        <f t="shared" si="0"/>
        <v>0</v>
      </c>
      <c r="E35" s="172"/>
      <c r="F35" s="58">
        <f t="shared" si="1"/>
        <v>0</v>
      </c>
      <c r="G35" s="172"/>
      <c r="H35" s="58">
        <f t="shared" si="2"/>
        <v>0</v>
      </c>
      <c r="I35" s="58" t="str">
        <f t="shared" si="3"/>
        <v/>
      </c>
    </row>
    <row r="36" spans="1:9">
      <c r="A36" s="34" t="s">
        <v>84</v>
      </c>
      <c r="B36" s="171"/>
      <c r="C36" s="172"/>
      <c r="D36" s="58">
        <f t="shared" si="0"/>
        <v>0</v>
      </c>
      <c r="E36" s="172"/>
      <c r="F36" s="58">
        <f t="shared" si="1"/>
        <v>0</v>
      </c>
      <c r="G36" s="172"/>
      <c r="H36" s="58">
        <f t="shared" si="2"/>
        <v>0</v>
      </c>
      <c r="I36" s="58" t="str">
        <f t="shared" si="3"/>
        <v/>
      </c>
    </row>
    <row r="37" spans="1:9">
      <c r="A37" s="34" t="s">
        <v>85</v>
      </c>
      <c r="B37" s="171"/>
      <c r="C37" s="172"/>
      <c r="D37" s="58">
        <f t="shared" si="0"/>
        <v>0</v>
      </c>
      <c r="E37" s="172"/>
      <c r="F37" s="58">
        <f t="shared" si="1"/>
        <v>0</v>
      </c>
      <c r="G37" s="172"/>
      <c r="H37" s="58">
        <f t="shared" si="2"/>
        <v>0</v>
      </c>
      <c r="I37" s="58" t="str">
        <f t="shared" si="3"/>
        <v/>
      </c>
    </row>
    <row r="38" spans="1:9">
      <c r="A38" s="34" t="s">
        <v>86</v>
      </c>
      <c r="B38" s="171"/>
      <c r="C38" s="172"/>
      <c r="D38" s="58">
        <f t="shared" si="0"/>
        <v>0</v>
      </c>
      <c r="E38" s="172"/>
      <c r="F38" s="58">
        <f t="shared" si="1"/>
        <v>0</v>
      </c>
      <c r="G38" s="172"/>
      <c r="H38" s="58">
        <f t="shared" si="2"/>
        <v>0</v>
      </c>
      <c r="I38" s="58" t="str">
        <f t="shared" si="3"/>
        <v/>
      </c>
    </row>
    <row r="39" spans="1:9">
      <c r="A39" s="34" t="s">
        <v>87</v>
      </c>
      <c r="B39" s="171"/>
      <c r="C39" s="172"/>
      <c r="D39" s="58">
        <f t="shared" si="0"/>
        <v>0</v>
      </c>
      <c r="E39" s="172"/>
      <c r="F39" s="58">
        <f t="shared" si="1"/>
        <v>0</v>
      </c>
      <c r="G39" s="172"/>
      <c r="H39" s="58">
        <f t="shared" si="2"/>
        <v>0</v>
      </c>
      <c r="I39" s="58" t="str">
        <f t="shared" si="3"/>
        <v/>
      </c>
    </row>
    <row r="40" spans="1:9">
      <c r="A40" s="34" t="s">
        <v>88</v>
      </c>
      <c r="B40" s="171"/>
      <c r="C40" s="172"/>
      <c r="D40" s="58">
        <f t="shared" si="0"/>
        <v>0</v>
      </c>
      <c r="E40" s="172"/>
      <c r="F40" s="58">
        <f t="shared" si="1"/>
        <v>0</v>
      </c>
      <c r="G40" s="172"/>
      <c r="H40" s="58">
        <f t="shared" si="2"/>
        <v>0</v>
      </c>
      <c r="I40" s="58" t="str">
        <f t="shared" si="3"/>
        <v/>
      </c>
    </row>
    <row r="41" spans="1:9">
      <c r="A41" s="34" t="s">
        <v>89</v>
      </c>
      <c r="B41" s="171"/>
      <c r="C41" s="172"/>
      <c r="D41" s="58">
        <f t="shared" si="0"/>
        <v>0</v>
      </c>
      <c r="E41" s="172"/>
      <c r="F41" s="58">
        <f t="shared" si="1"/>
        <v>0</v>
      </c>
      <c r="G41" s="172"/>
      <c r="H41" s="58">
        <f t="shared" si="2"/>
        <v>0</v>
      </c>
      <c r="I41" s="58" t="str">
        <f t="shared" si="3"/>
        <v/>
      </c>
    </row>
    <row r="42" spans="1:9">
      <c r="A42" s="34" t="s">
        <v>90</v>
      </c>
      <c r="B42" s="171"/>
      <c r="C42" s="172"/>
      <c r="D42" s="58">
        <f t="shared" si="0"/>
        <v>0</v>
      </c>
      <c r="E42" s="172"/>
      <c r="F42" s="58">
        <f t="shared" si="1"/>
        <v>0</v>
      </c>
      <c r="G42" s="172"/>
      <c r="H42" s="58">
        <f t="shared" si="2"/>
        <v>0</v>
      </c>
      <c r="I42" s="58" t="str">
        <f t="shared" si="3"/>
        <v/>
      </c>
    </row>
    <row r="43" spans="1:9">
      <c r="A43" s="34" t="s">
        <v>91</v>
      </c>
      <c r="B43" s="171"/>
      <c r="C43" s="172"/>
      <c r="D43" s="58">
        <f t="shared" si="0"/>
        <v>0</v>
      </c>
      <c r="E43" s="172"/>
      <c r="F43" s="58">
        <f t="shared" si="1"/>
        <v>0</v>
      </c>
      <c r="G43" s="172"/>
      <c r="H43" s="58">
        <f t="shared" si="2"/>
        <v>0</v>
      </c>
      <c r="I43" s="58" t="str">
        <f t="shared" si="3"/>
        <v/>
      </c>
    </row>
    <row r="44" spans="1:9">
      <c r="A44" s="34" t="s">
        <v>92</v>
      </c>
      <c r="B44" s="171"/>
      <c r="C44" s="172"/>
      <c r="D44" s="58">
        <f t="shared" si="0"/>
        <v>0</v>
      </c>
      <c r="E44" s="172"/>
      <c r="F44" s="58">
        <f t="shared" si="1"/>
        <v>0</v>
      </c>
      <c r="G44" s="172"/>
      <c r="H44" s="58">
        <f t="shared" si="2"/>
        <v>0</v>
      </c>
      <c r="I44" s="58" t="str">
        <f t="shared" si="3"/>
        <v/>
      </c>
    </row>
    <row r="45" spans="1:9">
      <c r="A45" s="34" t="s">
        <v>93</v>
      </c>
      <c r="B45" s="171"/>
      <c r="C45" s="172"/>
      <c r="D45" s="58">
        <f t="shared" si="0"/>
        <v>0</v>
      </c>
      <c r="E45" s="172"/>
      <c r="F45" s="58">
        <f t="shared" si="1"/>
        <v>0</v>
      </c>
      <c r="G45" s="172"/>
      <c r="H45" s="58">
        <f t="shared" si="2"/>
        <v>0</v>
      </c>
      <c r="I45" s="58" t="str">
        <f t="shared" si="3"/>
        <v/>
      </c>
    </row>
    <row r="46" spans="1:9">
      <c r="A46" s="34" t="s">
        <v>94</v>
      </c>
      <c r="B46" s="171"/>
      <c r="C46" s="172"/>
      <c r="D46" s="58">
        <f t="shared" si="0"/>
        <v>0</v>
      </c>
      <c r="E46" s="172"/>
      <c r="F46" s="58">
        <f t="shared" si="1"/>
        <v>0</v>
      </c>
      <c r="G46" s="172"/>
      <c r="H46" s="58">
        <f t="shared" si="2"/>
        <v>0</v>
      </c>
      <c r="I46" s="58" t="str">
        <f t="shared" si="3"/>
        <v/>
      </c>
    </row>
    <row r="47" spans="1:9">
      <c r="A47" s="34" t="s">
        <v>95</v>
      </c>
      <c r="B47" s="171"/>
      <c r="C47" s="172"/>
      <c r="D47" s="58">
        <f t="shared" si="0"/>
        <v>0</v>
      </c>
      <c r="E47" s="172"/>
      <c r="F47" s="58">
        <f t="shared" si="1"/>
        <v>0</v>
      </c>
      <c r="G47" s="172"/>
      <c r="H47" s="58">
        <f t="shared" si="2"/>
        <v>0</v>
      </c>
      <c r="I47" s="58" t="str">
        <f t="shared" si="3"/>
        <v/>
      </c>
    </row>
    <row r="48" spans="1:9">
      <c r="A48" s="34" t="s">
        <v>96</v>
      </c>
      <c r="B48" s="171"/>
      <c r="C48" s="172"/>
      <c r="D48" s="58">
        <f t="shared" si="0"/>
        <v>0</v>
      </c>
      <c r="E48" s="172"/>
      <c r="F48" s="58">
        <f t="shared" si="1"/>
        <v>0</v>
      </c>
      <c r="G48" s="172"/>
      <c r="H48" s="58">
        <f t="shared" si="2"/>
        <v>0</v>
      </c>
      <c r="I48" s="58" t="str">
        <f t="shared" si="3"/>
        <v/>
      </c>
    </row>
    <row r="49" spans="1:9">
      <c r="A49" s="34" t="s">
        <v>97</v>
      </c>
      <c r="B49" s="171"/>
      <c r="C49" s="172"/>
      <c r="D49" s="58">
        <f t="shared" si="0"/>
        <v>0</v>
      </c>
      <c r="E49" s="172"/>
      <c r="F49" s="58">
        <f t="shared" si="1"/>
        <v>0</v>
      </c>
      <c r="G49" s="172"/>
      <c r="H49" s="58">
        <f t="shared" si="2"/>
        <v>0</v>
      </c>
      <c r="I49" s="58" t="str">
        <f t="shared" si="3"/>
        <v/>
      </c>
    </row>
    <row r="50" spans="1:9">
      <c r="A50" s="34" t="s">
        <v>98</v>
      </c>
      <c r="B50" s="171"/>
      <c r="C50" s="172"/>
      <c r="D50" s="58">
        <f t="shared" si="0"/>
        <v>0</v>
      </c>
      <c r="E50" s="172"/>
      <c r="F50" s="58">
        <f t="shared" si="1"/>
        <v>0</v>
      </c>
      <c r="G50" s="172"/>
      <c r="H50" s="58">
        <f t="shared" si="2"/>
        <v>0</v>
      </c>
      <c r="I50" s="58" t="str">
        <f t="shared" si="3"/>
        <v/>
      </c>
    </row>
    <row r="51" spans="1:9">
      <c r="A51" s="34" t="s">
        <v>99</v>
      </c>
      <c r="B51" s="171"/>
      <c r="C51" s="172"/>
      <c r="D51" s="58">
        <f t="shared" si="0"/>
        <v>0</v>
      </c>
      <c r="E51" s="172"/>
      <c r="F51" s="58">
        <f t="shared" si="1"/>
        <v>0</v>
      </c>
      <c r="G51" s="172"/>
      <c r="H51" s="58">
        <f t="shared" si="2"/>
        <v>0</v>
      </c>
      <c r="I51" s="58" t="str">
        <f t="shared" si="3"/>
        <v/>
      </c>
    </row>
    <row r="52" spans="1:9">
      <c r="A52" s="34" t="s">
        <v>100</v>
      </c>
      <c r="B52" s="171"/>
      <c r="C52" s="172"/>
      <c r="D52" s="58">
        <f t="shared" si="0"/>
        <v>0</v>
      </c>
      <c r="E52" s="172"/>
      <c r="F52" s="58">
        <f t="shared" si="1"/>
        <v>0</v>
      </c>
      <c r="G52" s="172"/>
      <c r="H52" s="58">
        <f t="shared" si="2"/>
        <v>0</v>
      </c>
      <c r="I52" s="58" t="str">
        <f t="shared" si="3"/>
        <v/>
      </c>
    </row>
    <row r="53" spans="1:9">
      <c r="A53" s="34" t="s">
        <v>101</v>
      </c>
      <c r="B53" s="171"/>
      <c r="C53" s="172"/>
      <c r="D53" s="58">
        <f t="shared" si="0"/>
        <v>0</v>
      </c>
      <c r="E53" s="172"/>
      <c r="F53" s="58">
        <f t="shared" si="1"/>
        <v>0</v>
      </c>
      <c r="G53" s="172"/>
      <c r="H53" s="58">
        <f t="shared" si="2"/>
        <v>0</v>
      </c>
      <c r="I53" s="58" t="str">
        <f t="shared" si="3"/>
        <v/>
      </c>
    </row>
  </sheetData>
  <sheetProtection password="CD42" sheet="1" objects="1" scenarios="1"/>
  <mergeCells count="2">
    <mergeCell ref="A1:I2"/>
    <mergeCell ref="K1:N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06"/>
  <sheetViews>
    <sheetView workbookViewId="0">
      <selection activeCell="H9" sqref="H9"/>
    </sheetView>
  </sheetViews>
  <sheetFormatPr baseColWidth="10" defaultRowHeight="15"/>
  <cols>
    <col min="4" max="5" width="11.140625" customWidth="1"/>
    <col min="6" max="6" width="49.28515625" bestFit="1" customWidth="1"/>
    <col min="7" max="7" width="18.85546875" customWidth="1"/>
  </cols>
  <sheetData>
    <row r="1" spans="1:14">
      <c r="A1" s="274" t="s">
        <v>347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</row>
    <row r="2" spans="1:14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</row>
    <row r="3" spans="1:14" s="57" customFormat="1">
      <c r="A3" s="275" t="s">
        <v>291</v>
      </c>
      <c r="B3" s="275"/>
      <c r="C3" s="275"/>
      <c r="D3" s="56"/>
      <c r="E3" s="56"/>
      <c r="F3" s="56"/>
      <c r="G3" s="56"/>
      <c r="H3" s="56"/>
      <c r="I3" s="56"/>
      <c r="J3" s="56"/>
      <c r="K3" s="56"/>
      <c r="L3" s="56"/>
    </row>
    <row r="4" spans="1:14">
      <c r="A4" s="181"/>
      <c r="B4" s="271" t="s">
        <v>259</v>
      </c>
      <c r="C4" s="272"/>
    </row>
    <row r="5" spans="1:14" ht="89.25" customHeight="1">
      <c r="A5" s="7"/>
      <c r="B5" s="180" t="s">
        <v>120</v>
      </c>
      <c r="C5" s="180" t="s">
        <v>121</v>
      </c>
      <c r="J5" s="40"/>
      <c r="L5" s="39"/>
      <c r="M5" s="39"/>
      <c r="N5" s="39"/>
    </row>
    <row r="6" spans="1:14" ht="15" customHeight="1">
      <c r="A6" s="35">
        <v>1</v>
      </c>
      <c r="B6" s="182"/>
      <c r="C6" s="55" t="str">
        <f>IF(B6="","",SMALL($B$6:$B$105,A6))</f>
        <v/>
      </c>
      <c r="E6" s="7"/>
      <c r="F6" s="7"/>
      <c r="G6" s="273" t="s">
        <v>260</v>
      </c>
      <c r="H6" s="273"/>
      <c r="J6" s="40"/>
      <c r="K6" s="39"/>
      <c r="L6" s="39"/>
      <c r="M6" s="39"/>
      <c r="N6" s="39"/>
    </row>
    <row r="7" spans="1:14" ht="15.75" customHeight="1">
      <c r="A7" s="35">
        <v>2</v>
      </c>
      <c r="B7" s="182"/>
      <c r="C7" s="55" t="str">
        <f t="shared" ref="C7:C70" si="0">IF(B7="","",SMALL($B$6:$B$105,A7))</f>
        <v/>
      </c>
      <c r="F7" s="59" t="s">
        <v>122</v>
      </c>
      <c r="G7" s="60" t="s">
        <v>123</v>
      </c>
      <c r="H7" s="53" t="str">
        <f>IF(B106&lt;50,"! 50 valeurs !",PERCENTILE($B$6:$B$105,0.16))</f>
        <v>! 50 valeurs !</v>
      </c>
      <c r="J7" s="40"/>
      <c r="K7" s="39"/>
      <c r="L7" s="39"/>
      <c r="M7" s="39"/>
      <c r="N7" s="39"/>
    </row>
    <row r="8" spans="1:14">
      <c r="A8" s="35">
        <v>3</v>
      </c>
      <c r="B8" s="182"/>
      <c r="C8" s="55" t="str">
        <f t="shared" si="0"/>
        <v/>
      </c>
      <c r="F8" s="59" t="s">
        <v>124</v>
      </c>
      <c r="G8" s="60" t="s">
        <v>125</v>
      </c>
      <c r="H8" s="53" t="str">
        <f>IF(B106&lt;50,"! 50 valeurs !",MEDIAN($B$6:$B$105))</f>
        <v>! 50 valeurs !</v>
      </c>
    </row>
    <row r="9" spans="1:14">
      <c r="A9" s="35">
        <v>4</v>
      </c>
      <c r="B9" s="182"/>
      <c r="C9" s="55" t="str">
        <f t="shared" si="0"/>
        <v/>
      </c>
      <c r="F9" s="59" t="s">
        <v>126</v>
      </c>
      <c r="G9" s="60" t="s">
        <v>127</v>
      </c>
      <c r="H9" s="53" t="str">
        <f>IF(B106&lt;50,"! 50 valeurs !",PERCENTILE($B$6:$B$105,0.84))</f>
        <v>! 50 valeurs !</v>
      </c>
    </row>
    <row r="10" spans="1:14">
      <c r="A10" s="35">
        <v>5</v>
      </c>
      <c r="B10" s="182"/>
      <c r="C10" s="55" t="str">
        <f t="shared" si="0"/>
        <v/>
      </c>
      <c r="F10" s="59" t="s">
        <v>128</v>
      </c>
      <c r="G10" s="61" t="s">
        <v>129</v>
      </c>
      <c r="H10" s="54" t="e">
        <f>H7/H9</f>
        <v>#VALUE!</v>
      </c>
    </row>
    <row r="11" spans="1:14">
      <c r="A11" s="35">
        <v>6</v>
      </c>
      <c r="B11" s="182"/>
      <c r="C11" s="55" t="str">
        <f t="shared" si="0"/>
        <v/>
      </c>
    </row>
    <row r="12" spans="1:14">
      <c r="A12" s="35">
        <v>7</v>
      </c>
      <c r="B12" s="182"/>
      <c r="C12" s="55" t="str">
        <f t="shared" si="0"/>
        <v/>
      </c>
    </row>
    <row r="13" spans="1:14">
      <c r="A13" s="35">
        <v>8</v>
      </c>
      <c r="B13" s="182"/>
      <c r="C13" s="55" t="str">
        <f t="shared" si="0"/>
        <v/>
      </c>
    </row>
    <row r="14" spans="1:14">
      <c r="A14" s="35">
        <v>9</v>
      </c>
      <c r="B14" s="182"/>
      <c r="C14" s="55" t="str">
        <f t="shared" si="0"/>
        <v/>
      </c>
    </row>
    <row r="15" spans="1:14">
      <c r="A15" s="35">
        <v>10</v>
      </c>
      <c r="B15" s="182"/>
      <c r="C15" s="55" t="str">
        <f t="shared" si="0"/>
        <v/>
      </c>
    </row>
    <row r="16" spans="1:14">
      <c r="A16" s="35">
        <v>11</v>
      </c>
      <c r="B16" s="182"/>
      <c r="C16" s="55" t="str">
        <f t="shared" si="0"/>
        <v/>
      </c>
    </row>
    <row r="17" spans="1:3">
      <c r="A17" s="35">
        <v>12</v>
      </c>
      <c r="B17" s="182"/>
      <c r="C17" s="55" t="str">
        <f t="shared" si="0"/>
        <v/>
      </c>
    </row>
    <row r="18" spans="1:3">
      <c r="A18" s="35">
        <v>13</v>
      </c>
      <c r="B18" s="182"/>
      <c r="C18" s="55" t="str">
        <f t="shared" si="0"/>
        <v/>
      </c>
    </row>
    <row r="19" spans="1:3">
      <c r="A19" s="35">
        <v>14</v>
      </c>
      <c r="B19" s="182"/>
      <c r="C19" s="55" t="str">
        <f t="shared" si="0"/>
        <v/>
      </c>
    </row>
    <row r="20" spans="1:3">
      <c r="A20" s="35">
        <v>15</v>
      </c>
      <c r="B20" s="182"/>
      <c r="C20" s="55" t="str">
        <f t="shared" si="0"/>
        <v/>
      </c>
    </row>
    <row r="21" spans="1:3">
      <c r="A21" s="35">
        <v>16</v>
      </c>
      <c r="B21" s="182"/>
      <c r="C21" s="55" t="str">
        <f t="shared" si="0"/>
        <v/>
      </c>
    </row>
    <row r="22" spans="1:3">
      <c r="A22" s="35">
        <v>17</v>
      </c>
      <c r="B22" s="182"/>
      <c r="C22" s="55" t="str">
        <f t="shared" si="0"/>
        <v/>
      </c>
    </row>
    <row r="23" spans="1:3">
      <c r="A23" s="35">
        <v>18</v>
      </c>
      <c r="B23" s="182"/>
      <c r="C23" s="55" t="str">
        <f t="shared" si="0"/>
        <v/>
      </c>
    </row>
    <row r="24" spans="1:3">
      <c r="A24" s="35">
        <v>19</v>
      </c>
      <c r="B24" s="182"/>
      <c r="C24" s="55" t="str">
        <f t="shared" si="0"/>
        <v/>
      </c>
    </row>
    <row r="25" spans="1:3">
      <c r="A25" s="35">
        <v>20</v>
      </c>
      <c r="B25" s="182"/>
      <c r="C25" s="55" t="str">
        <f t="shared" si="0"/>
        <v/>
      </c>
    </row>
    <row r="26" spans="1:3">
      <c r="A26" s="35">
        <v>21</v>
      </c>
      <c r="B26" s="182"/>
      <c r="C26" s="55" t="str">
        <f t="shared" si="0"/>
        <v/>
      </c>
    </row>
    <row r="27" spans="1:3">
      <c r="A27" s="35">
        <v>22</v>
      </c>
      <c r="B27" s="182"/>
      <c r="C27" s="55" t="str">
        <f t="shared" si="0"/>
        <v/>
      </c>
    </row>
    <row r="28" spans="1:3">
      <c r="A28" s="35">
        <v>23</v>
      </c>
      <c r="B28" s="182"/>
      <c r="C28" s="55" t="str">
        <f t="shared" si="0"/>
        <v/>
      </c>
    </row>
    <row r="29" spans="1:3">
      <c r="A29" s="35">
        <v>24</v>
      </c>
      <c r="B29" s="182"/>
      <c r="C29" s="55" t="str">
        <f t="shared" si="0"/>
        <v/>
      </c>
    </row>
    <row r="30" spans="1:3">
      <c r="A30" s="35">
        <v>25</v>
      </c>
      <c r="B30" s="182"/>
      <c r="C30" s="55" t="str">
        <f t="shared" si="0"/>
        <v/>
      </c>
    </row>
    <row r="31" spans="1:3">
      <c r="A31" s="35">
        <v>26</v>
      </c>
      <c r="B31" s="182"/>
      <c r="C31" s="55" t="str">
        <f t="shared" si="0"/>
        <v/>
      </c>
    </row>
    <row r="32" spans="1:3">
      <c r="A32" s="35">
        <v>27</v>
      </c>
      <c r="B32" s="182"/>
      <c r="C32" s="55" t="str">
        <f t="shared" si="0"/>
        <v/>
      </c>
    </row>
    <row r="33" spans="1:8">
      <c r="A33" s="35">
        <v>28</v>
      </c>
      <c r="B33" s="182"/>
      <c r="C33" s="55" t="str">
        <f t="shared" si="0"/>
        <v/>
      </c>
      <c r="F33" s="268" t="s">
        <v>130</v>
      </c>
      <c r="G33" s="269"/>
      <c r="H33" s="270"/>
    </row>
    <row r="34" spans="1:8" ht="25.5">
      <c r="A34" s="35">
        <v>29</v>
      </c>
      <c r="B34" s="182"/>
      <c r="C34" s="55" t="str">
        <f t="shared" si="0"/>
        <v/>
      </c>
      <c r="F34" s="36" t="s">
        <v>131</v>
      </c>
      <c r="G34" s="37" t="s">
        <v>132</v>
      </c>
      <c r="H34" s="37" t="s">
        <v>133</v>
      </c>
    </row>
    <row r="35" spans="1:8">
      <c r="A35" s="35">
        <v>30</v>
      </c>
      <c r="B35" s="182"/>
      <c r="C35" s="55" t="str">
        <f t="shared" si="0"/>
        <v/>
      </c>
      <c r="F35" s="35" t="s">
        <v>134</v>
      </c>
      <c r="G35" s="38" t="s">
        <v>135</v>
      </c>
      <c r="H35" s="35" t="s">
        <v>136</v>
      </c>
    </row>
    <row r="36" spans="1:8">
      <c r="A36" s="35">
        <v>31</v>
      </c>
      <c r="B36" s="182"/>
      <c r="C36" s="55" t="str">
        <f t="shared" si="0"/>
        <v/>
      </c>
      <c r="F36" s="35" t="s">
        <v>137</v>
      </c>
      <c r="G36" s="38" t="s">
        <v>135</v>
      </c>
      <c r="H36" s="35" t="s">
        <v>138</v>
      </c>
    </row>
    <row r="37" spans="1:8">
      <c r="A37" s="35">
        <v>32</v>
      </c>
      <c r="B37" s="182"/>
      <c r="C37" s="55" t="str">
        <f t="shared" si="0"/>
        <v/>
      </c>
      <c r="F37" s="35" t="s">
        <v>139</v>
      </c>
      <c r="G37" s="38" t="s">
        <v>140</v>
      </c>
      <c r="H37" s="35" t="s">
        <v>141</v>
      </c>
    </row>
    <row r="38" spans="1:8">
      <c r="A38" s="35">
        <v>33</v>
      </c>
      <c r="B38" s="182"/>
      <c r="C38" s="55" t="str">
        <f t="shared" si="0"/>
        <v/>
      </c>
      <c r="F38" s="35" t="s">
        <v>142</v>
      </c>
      <c r="G38" s="38" t="s">
        <v>143</v>
      </c>
      <c r="H38" s="35" t="s">
        <v>144</v>
      </c>
    </row>
    <row r="39" spans="1:8">
      <c r="A39" s="35">
        <v>34</v>
      </c>
      <c r="B39" s="182"/>
      <c r="C39" s="55" t="str">
        <f t="shared" si="0"/>
        <v/>
      </c>
      <c r="F39" s="35" t="s">
        <v>145</v>
      </c>
      <c r="G39" s="38" t="s">
        <v>146</v>
      </c>
      <c r="H39" s="35" t="s">
        <v>147</v>
      </c>
    </row>
    <row r="40" spans="1:8">
      <c r="A40" s="35">
        <v>35</v>
      </c>
      <c r="B40" s="182"/>
      <c r="C40" s="55" t="str">
        <f t="shared" si="0"/>
        <v/>
      </c>
      <c r="F40" s="35" t="s">
        <v>148</v>
      </c>
      <c r="G40" s="38" t="s">
        <v>149</v>
      </c>
      <c r="H40" s="35" t="s">
        <v>150</v>
      </c>
    </row>
    <row r="41" spans="1:8">
      <c r="A41" s="35">
        <v>36</v>
      </c>
      <c r="B41" s="182"/>
      <c r="C41" s="55" t="str">
        <f t="shared" si="0"/>
        <v/>
      </c>
      <c r="F41" s="35" t="s">
        <v>151</v>
      </c>
      <c r="G41" s="38" t="s">
        <v>152</v>
      </c>
      <c r="H41" s="35" t="s">
        <v>153</v>
      </c>
    </row>
    <row r="42" spans="1:8">
      <c r="A42" s="35">
        <v>37</v>
      </c>
      <c r="B42" s="182"/>
      <c r="C42" s="55" t="str">
        <f t="shared" si="0"/>
        <v/>
      </c>
      <c r="F42" s="35" t="s">
        <v>154</v>
      </c>
      <c r="G42" s="38" t="s">
        <v>155</v>
      </c>
      <c r="H42" s="35" t="s">
        <v>156</v>
      </c>
    </row>
    <row r="43" spans="1:8">
      <c r="A43" s="35">
        <v>38</v>
      </c>
      <c r="B43" s="182"/>
      <c r="C43" s="55" t="str">
        <f t="shared" si="0"/>
        <v/>
      </c>
      <c r="F43" s="35" t="s">
        <v>157</v>
      </c>
      <c r="G43" s="38" t="s">
        <v>158</v>
      </c>
      <c r="H43" s="35" t="s">
        <v>159</v>
      </c>
    </row>
    <row r="44" spans="1:8">
      <c r="A44" s="35">
        <v>39</v>
      </c>
      <c r="B44" s="182"/>
      <c r="C44" s="55" t="str">
        <f t="shared" si="0"/>
        <v/>
      </c>
      <c r="F44" s="35" t="s">
        <v>160</v>
      </c>
      <c r="G44" s="38" t="s">
        <v>161</v>
      </c>
      <c r="H44" s="35" t="s">
        <v>162</v>
      </c>
    </row>
    <row r="45" spans="1:8">
      <c r="A45" s="35">
        <v>40</v>
      </c>
      <c r="B45" s="182"/>
      <c r="C45" s="55" t="str">
        <f t="shared" si="0"/>
        <v/>
      </c>
      <c r="F45" s="35" t="s">
        <v>163</v>
      </c>
      <c r="G45" s="38" t="s">
        <v>164</v>
      </c>
      <c r="H45" s="35" t="s">
        <v>165</v>
      </c>
    </row>
    <row r="46" spans="1:8">
      <c r="A46" s="35">
        <v>41</v>
      </c>
      <c r="B46" s="182"/>
      <c r="C46" s="55" t="str">
        <f t="shared" si="0"/>
        <v/>
      </c>
      <c r="F46" s="35" t="s">
        <v>166</v>
      </c>
      <c r="G46" s="38" t="s">
        <v>167</v>
      </c>
      <c r="H46" s="35" t="s">
        <v>168</v>
      </c>
    </row>
    <row r="47" spans="1:8">
      <c r="A47" s="35">
        <v>42</v>
      </c>
      <c r="B47" s="182"/>
      <c r="C47" s="55" t="str">
        <f t="shared" si="0"/>
        <v/>
      </c>
    </row>
    <row r="48" spans="1:8">
      <c r="A48" s="35">
        <v>43</v>
      </c>
      <c r="B48" s="182"/>
      <c r="C48" s="55" t="str">
        <f t="shared" si="0"/>
        <v/>
      </c>
    </row>
    <row r="49" spans="1:3">
      <c r="A49" s="35">
        <v>44</v>
      </c>
      <c r="B49" s="182"/>
      <c r="C49" s="55" t="str">
        <f t="shared" si="0"/>
        <v/>
      </c>
    </row>
    <row r="50" spans="1:3">
      <c r="A50" s="35">
        <v>45</v>
      </c>
      <c r="B50" s="182"/>
      <c r="C50" s="55" t="str">
        <f t="shared" si="0"/>
        <v/>
      </c>
    </row>
    <row r="51" spans="1:3">
      <c r="A51" s="35">
        <v>46</v>
      </c>
      <c r="B51" s="182"/>
      <c r="C51" s="55" t="str">
        <f t="shared" si="0"/>
        <v/>
      </c>
    </row>
    <row r="52" spans="1:3">
      <c r="A52" s="35">
        <v>47</v>
      </c>
      <c r="B52" s="182"/>
      <c r="C52" s="55" t="str">
        <f t="shared" si="0"/>
        <v/>
      </c>
    </row>
    <row r="53" spans="1:3">
      <c r="A53" s="35">
        <v>48</v>
      </c>
      <c r="B53" s="182"/>
      <c r="C53" s="55" t="str">
        <f t="shared" si="0"/>
        <v/>
      </c>
    </row>
    <row r="54" spans="1:3">
      <c r="A54" s="35">
        <v>49</v>
      </c>
      <c r="B54" s="182"/>
      <c r="C54" s="55" t="str">
        <f t="shared" si="0"/>
        <v/>
      </c>
    </row>
    <row r="55" spans="1:3">
      <c r="A55" s="35">
        <v>50</v>
      </c>
      <c r="B55" s="182"/>
      <c r="C55" s="55" t="str">
        <f t="shared" si="0"/>
        <v/>
      </c>
    </row>
    <row r="56" spans="1:3">
      <c r="A56" s="35">
        <v>51</v>
      </c>
      <c r="B56" s="182"/>
      <c r="C56" s="55" t="str">
        <f t="shared" si="0"/>
        <v/>
      </c>
    </row>
    <row r="57" spans="1:3">
      <c r="A57" s="35">
        <v>52</v>
      </c>
      <c r="B57" s="182"/>
      <c r="C57" s="55" t="str">
        <f t="shared" si="0"/>
        <v/>
      </c>
    </row>
    <row r="58" spans="1:3">
      <c r="A58" s="35">
        <v>53</v>
      </c>
      <c r="B58" s="182"/>
      <c r="C58" s="55" t="str">
        <f t="shared" si="0"/>
        <v/>
      </c>
    </row>
    <row r="59" spans="1:3">
      <c r="A59" s="35">
        <v>54</v>
      </c>
      <c r="B59" s="182"/>
      <c r="C59" s="55" t="str">
        <f t="shared" si="0"/>
        <v/>
      </c>
    </row>
    <row r="60" spans="1:3">
      <c r="A60" s="35">
        <v>55</v>
      </c>
      <c r="B60" s="182"/>
      <c r="C60" s="55" t="str">
        <f t="shared" si="0"/>
        <v/>
      </c>
    </row>
    <row r="61" spans="1:3">
      <c r="A61" s="35">
        <v>56</v>
      </c>
      <c r="B61" s="182"/>
      <c r="C61" s="55" t="str">
        <f t="shared" si="0"/>
        <v/>
      </c>
    </row>
    <row r="62" spans="1:3">
      <c r="A62" s="35">
        <v>57</v>
      </c>
      <c r="B62" s="182"/>
      <c r="C62" s="55" t="str">
        <f t="shared" si="0"/>
        <v/>
      </c>
    </row>
    <row r="63" spans="1:3">
      <c r="A63" s="35">
        <v>58</v>
      </c>
      <c r="B63" s="182"/>
      <c r="C63" s="55" t="str">
        <f t="shared" si="0"/>
        <v/>
      </c>
    </row>
    <row r="64" spans="1:3">
      <c r="A64" s="35">
        <v>59</v>
      </c>
      <c r="B64" s="182"/>
      <c r="C64" s="55" t="str">
        <f t="shared" si="0"/>
        <v/>
      </c>
    </row>
    <row r="65" spans="1:3">
      <c r="A65" s="35">
        <v>60</v>
      </c>
      <c r="B65" s="182"/>
      <c r="C65" s="55" t="str">
        <f t="shared" si="0"/>
        <v/>
      </c>
    </row>
    <row r="66" spans="1:3">
      <c r="A66" s="35">
        <v>61</v>
      </c>
      <c r="B66" s="182"/>
      <c r="C66" s="55" t="str">
        <f t="shared" si="0"/>
        <v/>
      </c>
    </row>
    <row r="67" spans="1:3">
      <c r="A67" s="35">
        <v>62</v>
      </c>
      <c r="B67" s="182"/>
      <c r="C67" s="55" t="str">
        <f t="shared" si="0"/>
        <v/>
      </c>
    </row>
    <row r="68" spans="1:3">
      <c r="A68" s="35">
        <v>63</v>
      </c>
      <c r="B68" s="182"/>
      <c r="C68" s="55" t="str">
        <f t="shared" si="0"/>
        <v/>
      </c>
    </row>
    <row r="69" spans="1:3">
      <c r="A69" s="35">
        <v>64</v>
      </c>
      <c r="B69" s="182"/>
      <c r="C69" s="55" t="str">
        <f t="shared" si="0"/>
        <v/>
      </c>
    </row>
    <row r="70" spans="1:3">
      <c r="A70" s="35">
        <v>65</v>
      </c>
      <c r="B70" s="182"/>
      <c r="C70" s="55" t="str">
        <f t="shared" si="0"/>
        <v/>
      </c>
    </row>
    <row r="71" spans="1:3">
      <c r="A71" s="35">
        <v>66</v>
      </c>
      <c r="B71" s="182"/>
      <c r="C71" s="55" t="str">
        <f t="shared" ref="C71:C105" si="1">IF(B71="","",SMALL($B$6:$B$105,A71))</f>
        <v/>
      </c>
    </row>
    <row r="72" spans="1:3">
      <c r="A72" s="35">
        <v>67</v>
      </c>
      <c r="B72" s="182"/>
      <c r="C72" s="55" t="str">
        <f t="shared" si="1"/>
        <v/>
      </c>
    </row>
    <row r="73" spans="1:3">
      <c r="A73" s="35">
        <v>68</v>
      </c>
      <c r="B73" s="182"/>
      <c r="C73" s="55" t="str">
        <f t="shared" si="1"/>
        <v/>
      </c>
    </row>
    <row r="74" spans="1:3">
      <c r="A74" s="35">
        <v>69</v>
      </c>
      <c r="B74" s="182"/>
      <c r="C74" s="55" t="str">
        <f t="shared" si="1"/>
        <v/>
      </c>
    </row>
    <row r="75" spans="1:3">
      <c r="A75" s="35">
        <v>70</v>
      </c>
      <c r="B75" s="182"/>
      <c r="C75" s="55" t="str">
        <f t="shared" si="1"/>
        <v/>
      </c>
    </row>
    <row r="76" spans="1:3">
      <c r="A76" s="35">
        <v>71</v>
      </c>
      <c r="B76" s="182"/>
      <c r="C76" s="55" t="str">
        <f t="shared" si="1"/>
        <v/>
      </c>
    </row>
    <row r="77" spans="1:3">
      <c r="A77" s="35">
        <v>72</v>
      </c>
      <c r="B77" s="182"/>
      <c r="C77" s="55" t="str">
        <f t="shared" si="1"/>
        <v/>
      </c>
    </row>
    <row r="78" spans="1:3">
      <c r="A78" s="35">
        <v>73</v>
      </c>
      <c r="B78" s="182"/>
      <c r="C78" s="55" t="str">
        <f t="shared" si="1"/>
        <v/>
      </c>
    </row>
    <row r="79" spans="1:3">
      <c r="A79" s="35">
        <v>74</v>
      </c>
      <c r="B79" s="182"/>
      <c r="C79" s="55" t="str">
        <f t="shared" si="1"/>
        <v/>
      </c>
    </row>
    <row r="80" spans="1:3">
      <c r="A80" s="35">
        <v>75</v>
      </c>
      <c r="B80" s="182"/>
      <c r="C80" s="55" t="str">
        <f t="shared" si="1"/>
        <v/>
      </c>
    </row>
    <row r="81" spans="1:3">
      <c r="A81" s="35">
        <v>76</v>
      </c>
      <c r="B81" s="182"/>
      <c r="C81" s="55" t="str">
        <f t="shared" si="1"/>
        <v/>
      </c>
    </row>
    <row r="82" spans="1:3">
      <c r="A82" s="35">
        <v>77</v>
      </c>
      <c r="B82" s="182"/>
      <c r="C82" s="55" t="str">
        <f t="shared" si="1"/>
        <v/>
      </c>
    </row>
    <row r="83" spans="1:3">
      <c r="A83" s="35">
        <v>78</v>
      </c>
      <c r="B83" s="182"/>
      <c r="C83" s="55" t="str">
        <f t="shared" si="1"/>
        <v/>
      </c>
    </row>
    <row r="84" spans="1:3">
      <c r="A84" s="35">
        <v>79</v>
      </c>
      <c r="B84" s="182"/>
      <c r="C84" s="55" t="str">
        <f t="shared" si="1"/>
        <v/>
      </c>
    </row>
    <row r="85" spans="1:3">
      <c r="A85" s="35">
        <v>80</v>
      </c>
      <c r="B85" s="182"/>
      <c r="C85" s="55" t="str">
        <f t="shared" si="1"/>
        <v/>
      </c>
    </row>
    <row r="86" spans="1:3">
      <c r="A86" s="35">
        <v>81</v>
      </c>
      <c r="B86" s="182"/>
      <c r="C86" s="55" t="str">
        <f t="shared" si="1"/>
        <v/>
      </c>
    </row>
    <row r="87" spans="1:3">
      <c r="A87" s="35">
        <v>82</v>
      </c>
      <c r="B87" s="182"/>
      <c r="C87" s="55" t="str">
        <f t="shared" si="1"/>
        <v/>
      </c>
    </row>
    <row r="88" spans="1:3">
      <c r="A88" s="35">
        <v>83</v>
      </c>
      <c r="B88" s="182"/>
      <c r="C88" s="55" t="str">
        <f t="shared" si="1"/>
        <v/>
      </c>
    </row>
    <row r="89" spans="1:3">
      <c r="A89" s="35">
        <v>84</v>
      </c>
      <c r="B89" s="182"/>
      <c r="C89" s="55" t="str">
        <f t="shared" si="1"/>
        <v/>
      </c>
    </row>
    <row r="90" spans="1:3">
      <c r="A90" s="35">
        <v>85</v>
      </c>
      <c r="B90" s="182"/>
      <c r="C90" s="55" t="str">
        <f t="shared" si="1"/>
        <v/>
      </c>
    </row>
    <row r="91" spans="1:3">
      <c r="A91" s="35">
        <v>86</v>
      </c>
      <c r="B91" s="182"/>
      <c r="C91" s="55" t="str">
        <f t="shared" si="1"/>
        <v/>
      </c>
    </row>
    <row r="92" spans="1:3">
      <c r="A92" s="35">
        <v>87</v>
      </c>
      <c r="B92" s="182"/>
      <c r="C92" s="55" t="str">
        <f t="shared" si="1"/>
        <v/>
      </c>
    </row>
    <row r="93" spans="1:3">
      <c r="A93" s="35">
        <v>88</v>
      </c>
      <c r="B93" s="182"/>
      <c r="C93" s="55" t="str">
        <f t="shared" si="1"/>
        <v/>
      </c>
    </row>
    <row r="94" spans="1:3">
      <c r="A94" s="35">
        <v>89</v>
      </c>
      <c r="B94" s="182"/>
      <c r="C94" s="55" t="str">
        <f t="shared" si="1"/>
        <v/>
      </c>
    </row>
    <row r="95" spans="1:3">
      <c r="A95" s="35">
        <v>90</v>
      </c>
      <c r="B95" s="182"/>
      <c r="C95" s="55" t="str">
        <f t="shared" si="1"/>
        <v/>
      </c>
    </row>
    <row r="96" spans="1:3">
      <c r="A96" s="35">
        <v>91</v>
      </c>
      <c r="B96" s="182"/>
      <c r="C96" s="55" t="str">
        <f t="shared" si="1"/>
        <v/>
      </c>
    </row>
    <row r="97" spans="1:3">
      <c r="A97" s="35">
        <v>92</v>
      </c>
      <c r="B97" s="182"/>
      <c r="C97" s="55" t="str">
        <f t="shared" si="1"/>
        <v/>
      </c>
    </row>
    <row r="98" spans="1:3">
      <c r="A98" s="35">
        <v>93</v>
      </c>
      <c r="B98" s="182"/>
      <c r="C98" s="55" t="str">
        <f t="shared" si="1"/>
        <v/>
      </c>
    </row>
    <row r="99" spans="1:3">
      <c r="A99" s="35">
        <v>94</v>
      </c>
      <c r="B99" s="182"/>
      <c r="C99" s="55" t="str">
        <f t="shared" si="1"/>
        <v/>
      </c>
    </row>
    <row r="100" spans="1:3">
      <c r="A100" s="35">
        <v>95</v>
      </c>
      <c r="B100" s="182"/>
      <c r="C100" s="55" t="str">
        <f t="shared" si="1"/>
        <v/>
      </c>
    </row>
    <row r="101" spans="1:3">
      <c r="A101" s="35">
        <v>96</v>
      </c>
      <c r="B101" s="182"/>
      <c r="C101" s="55" t="str">
        <f t="shared" si="1"/>
        <v/>
      </c>
    </row>
    <row r="102" spans="1:3">
      <c r="A102" s="35">
        <v>97</v>
      </c>
      <c r="B102" s="182"/>
      <c r="C102" s="55" t="str">
        <f t="shared" si="1"/>
        <v/>
      </c>
    </row>
    <row r="103" spans="1:3">
      <c r="A103" s="35">
        <v>98</v>
      </c>
      <c r="B103" s="182"/>
      <c r="C103" s="55" t="str">
        <f t="shared" si="1"/>
        <v/>
      </c>
    </row>
    <row r="104" spans="1:3">
      <c r="A104" s="35">
        <v>99</v>
      </c>
      <c r="B104" s="182"/>
      <c r="C104" s="55" t="str">
        <f t="shared" si="1"/>
        <v/>
      </c>
    </row>
    <row r="105" spans="1:3">
      <c r="A105" s="35">
        <v>100</v>
      </c>
      <c r="B105" s="182"/>
      <c r="C105" s="55" t="str">
        <f t="shared" si="1"/>
        <v/>
      </c>
    </row>
    <row r="106" spans="1:3">
      <c r="B106">
        <f>COUNTA($B$6:$B$105)</f>
        <v>0</v>
      </c>
    </row>
  </sheetData>
  <sheetProtection password="CD42" sheet="1" objects="1" scenarios="1"/>
  <mergeCells count="5">
    <mergeCell ref="F33:H33"/>
    <mergeCell ref="B4:C4"/>
    <mergeCell ref="G6:H6"/>
    <mergeCell ref="A1:L2"/>
    <mergeCell ref="A3:C3"/>
  </mergeCells>
  <dataValidations count="1">
    <dataValidation showInputMessage="1" showErrorMessage="1" sqref="A6:A105 A4 B4:C105 G6:H10 F7:F10 E6:F6 H46 H34 H36:H40 F34"/>
  </dataValidation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06"/>
  <sheetViews>
    <sheetView workbookViewId="0">
      <selection activeCell="D6" sqref="D6"/>
    </sheetView>
  </sheetViews>
  <sheetFormatPr baseColWidth="10" defaultRowHeight="15"/>
  <cols>
    <col min="4" max="5" width="11.140625" customWidth="1"/>
    <col min="6" max="6" width="49.28515625" bestFit="1" customWidth="1"/>
    <col min="7" max="7" width="18.85546875" customWidth="1"/>
  </cols>
  <sheetData>
    <row r="1" spans="1:14">
      <c r="A1" s="274" t="s">
        <v>347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</row>
    <row r="2" spans="1:14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</row>
    <row r="3" spans="1:14" s="57" customFormat="1">
      <c r="A3" s="275" t="s">
        <v>291</v>
      </c>
      <c r="B3" s="275"/>
      <c r="C3" s="275"/>
      <c r="D3" s="56"/>
      <c r="E3" s="56"/>
      <c r="F3" s="56"/>
      <c r="G3" s="56"/>
      <c r="H3" s="56"/>
      <c r="I3" s="56"/>
      <c r="J3" s="56"/>
      <c r="K3" s="56"/>
      <c r="L3" s="56"/>
    </row>
    <row r="4" spans="1:14">
      <c r="A4" s="181"/>
      <c r="B4" s="271" t="s">
        <v>259</v>
      </c>
      <c r="C4" s="272"/>
    </row>
    <row r="5" spans="1:14" ht="89.25" customHeight="1">
      <c r="A5" s="7"/>
      <c r="B5" s="180" t="s">
        <v>120</v>
      </c>
      <c r="C5" s="180" t="s">
        <v>121</v>
      </c>
      <c r="J5" s="40"/>
      <c r="L5" s="39"/>
      <c r="M5" s="39"/>
      <c r="N5" s="39"/>
    </row>
    <row r="6" spans="1:14" ht="15" customHeight="1">
      <c r="A6" s="35">
        <v>1</v>
      </c>
      <c r="B6" s="182"/>
      <c r="C6" s="55" t="str">
        <f>IF(B6="","",SMALL($B$6:$B$105,A6))</f>
        <v/>
      </c>
      <c r="E6" s="7"/>
      <c r="F6" s="7"/>
      <c r="G6" s="273" t="s">
        <v>260</v>
      </c>
      <c r="H6" s="273"/>
      <c r="J6" s="40"/>
      <c r="K6" s="39"/>
      <c r="L6" s="39"/>
      <c r="M6" s="39"/>
      <c r="N6" s="39"/>
    </row>
    <row r="7" spans="1:14" ht="15.75" customHeight="1">
      <c r="A7" s="35">
        <v>2</v>
      </c>
      <c r="B7" s="182"/>
      <c r="C7" s="55" t="str">
        <f t="shared" ref="C7:C70" si="0">IF(B7="","",SMALL($B$6:$B$105,A7))</f>
        <v/>
      </c>
      <c r="F7" s="59" t="s">
        <v>122</v>
      </c>
      <c r="G7" s="60" t="s">
        <v>123</v>
      </c>
      <c r="H7" s="53" t="str">
        <f>IF(B106&lt;50,"! 50 valeurs !",PERCENTILE($B$6:$B$105,0.16))</f>
        <v>! 50 valeurs !</v>
      </c>
      <c r="J7" s="40"/>
      <c r="K7" s="39"/>
      <c r="L7" s="39"/>
      <c r="M7" s="39"/>
      <c r="N7" s="39"/>
    </row>
    <row r="8" spans="1:14">
      <c r="A8" s="35">
        <v>3</v>
      </c>
      <c r="B8" s="182"/>
      <c r="C8" s="55" t="str">
        <f t="shared" si="0"/>
        <v/>
      </c>
      <c r="F8" s="59" t="s">
        <v>124</v>
      </c>
      <c r="G8" s="60" t="s">
        <v>125</v>
      </c>
      <c r="H8" s="53" t="str">
        <f>IF(B106&lt;50,"! 50 valeurs !",MEDIAN($B$6:$B$105))</f>
        <v>! 50 valeurs !</v>
      </c>
    </row>
    <row r="9" spans="1:14">
      <c r="A9" s="35">
        <v>4</v>
      </c>
      <c r="B9" s="182"/>
      <c r="C9" s="55" t="str">
        <f t="shared" si="0"/>
        <v/>
      </c>
      <c r="F9" s="59" t="s">
        <v>126</v>
      </c>
      <c r="G9" s="60" t="s">
        <v>127</v>
      </c>
      <c r="H9" s="53" t="str">
        <f>IF(B106&lt;50,"! 50 valeurs !",PERCENTILE($B$6:$B$105,0.84))</f>
        <v>! 50 valeurs !</v>
      </c>
    </row>
    <row r="10" spans="1:14">
      <c r="A10" s="35">
        <v>5</v>
      </c>
      <c r="B10" s="182"/>
      <c r="C10" s="55" t="str">
        <f t="shared" si="0"/>
        <v/>
      </c>
      <c r="F10" s="59" t="s">
        <v>128</v>
      </c>
      <c r="G10" s="61" t="s">
        <v>129</v>
      </c>
      <c r="H10" s="54" t="e">
        <f>H7/H9</f>
        <v>#VALUE!</v>
      </c>
    </row>
    <row r="11" spans="1:14">
      <c r="A11" s="35">
        <v>6</v>
      </c>
      <c r="B11" s="182"/>
      <c r="C11" s="55" t="str">
        <f t="shared" si="0"/>
        <v/>
      </c>
    </row>
    <row r="12" spans="1:14">
      <c r="A12" s="35">
        <v>7</v>
      </c>
      <c r="B12" s="182"/>
      <c r="C12" s="55" t="str">
        <f t="shared" si="0"/>
        <v/>
      </c>
    </row>
    <row r="13" spans="1:14">
      <c r="A13" s="35">
        <v>8</v>
      </c>
      <c r="B13" s="182"/>
      <c r="C13" s="55" t="str">
        <f t="shared" si="0"/>
        <v/>
      </c>
    </row>
    <row r="14" spans="1:14">
      <c r="A14" s="35">
        <v>9</v>
      </c>
      <c r="B14" s="182"/>
      <c r="C14" s="55" t="str">
        <f t="shared" si="0"/>
        <v/>
      </c>
    </row>
    <row r="15" spans="1:14">
      <c r="A15" s="35">
        <v>10</v>
      </c>
      <c r="B15" s="182"/>
      <c r="C15" s="55" t="str">
        <f t="shared" si="0"/>
        <v/>
      </c>
    </row>
    <row r="16" spans="1:14">
      <c r="A16" s="35">
        <v>11</v>
      </c>
      <c r="B16" s="182"/>
      <c r="C16" s="55" t="str">
        <f t="shared" si="0"/>
        <v/>
      </c>
    </row>
    <row r="17" spans="1:3">
      <c r="A17" s="35">
        <v>12</v>
      </c>
      <c r="B17" s="182"/>
      <c r="C17" s="55" t="str">
        <f t="shared" si="0"/>
        <v/>
      </c>
    </row>
    <row r="18" spans="1:3">
      <c r="A18" s="35">
        <v>13</v>
      </c>
      <c r="B18" s="182"/>
      <c r="C18" s="55" t="str">
        <f t="shared" si="0"/>
        <v/>
      </c>
    </row>
    <row r="19" spans="1:3">
      <c r="A19" s="35">
        <v>14</v>
      </c>
      <c r="B19" s="182"/>
      <c r="C19" s="55" t="str">
        <f t="shared" si="0"/>
        <v/>
      </c>
    </row>
    <row r="20" spans="1:3">
      <c r="A20" s="35">
        <v>15</v>
      </c>
      <c r="B20" s="182"/>
      <c r="C20" s="55" t="str">
        <f t="shared" si="0"/>
        <v/>
      </c>
    </row>
    <row r="21" spans="1:3">
      <c r="A21" s="35">
        <v>16</v>
      </c>
      <c r="B21" s="182"/>
      <c r="C21" s="55" t="str">
        <f t="shared" si="0"/>
        <v/>
      </c>
    </row>
    <row r="22" spans="1:3">
      <c r="A22" s="35">
        <v>17</v>
      </c>
      <c r="B22" s="182"/>
      <c r="C22" s="55" t="str">
        <f t="shared" si="0"/>
        <v/>
      </c>
    </row>
    <row r="23" spans="1:3">
      <c r="A23" s="35">
        <v>18</v>
      </c>
      <c r="B23" s="182"/>
      <c r="C23" s="55" t="str">
        <f t="shared" si="0"/>
        <v/>
      </c>
    </row>
    <row r="24" spans="1:3">
      <c r="A24" s="35">
        <v>19</v>
      </c>
      <c r="B24" s="182"/>
      <c r="C24" s="55" t="str">
        <f t="shared" si="0"/>
        <v/>
      </c>
    </row>
    <row r="25" spans="1:3">
      <c r="A25" s="35">
        <v>20</v>
      </c>
      <c r="B25" s="182"/>
      <c r="C25" s="55" t="str">
        <f t="shared" si="0"/>
        <v/>
      </c>
    </row>
    <row r="26" spans="1:3">
      <c r="A26" s="35">
        <v>21</v>
      </c>
      <c r="B26" s="182"/>
      <c r="C26" s="55" t="str">
        <f t="shared" si="0"/>
        <v/>
      </c>
    </row>
    <row r="27" spans="1:3">
      <c r="A27" s="35">
        <v>22</v>
      </c>
      <c r="B27" s="182"/>
      <c r="C27" s="55" t="str">
        <f t="shared" si="0"/>
        <v/>
      </c>
    </row>
    <row r="28" spans="1:3">
      <c r="A28" s="35">
        <v>23</v>
      </c>
      <c r="B28" s="182"/>
      <c r="C28" s="55" t="str">
        <f t="shared" si="0"/>
        <v/>
      </c>
    </row>
    <row r="29" spans="1:3">
      <c r="A29" s="35">
        <v>24</v>
      </c>
      <c r="B29" s="182"/>
      <c r="C29" s="55" t="str">
        <f t="shared" si="0"/>
        <v/>
      </c>
    </row>
    <row r="30" spans="1:3">
      <c r="A30" s="35">
        <v>25</v>
      </c>
      <c r="B30" s="182"/>
      <c r="C30" s="55" t="str">
        <f t="shared" si="0"/>
        <v/>
      </c>
    </row>
    <row r="31" spans="1:3">
      <c r="A31" s="35">
        <v>26</v>
      </c>
      <c r="B31" s="182"/>
      <c r="C31" s="55" t="str">
        <f t="shared" si="0"/>
        <v/>
      </c>
    </row>
    <row r="32" spans="1:3">
      <c r="A32" s="35">
        <v>27</v>
      </c>
      <c r="B32" s="182"/>
      <c r="C32" s="55" t="str">
        <f t="shared" si="0"/>
        <v/>
      </c>
    </row>
    <row r="33" spans="1:8">
      <c r="A33" s="35">
        <v>28</v>
      </c>
      <c r="B33" s="182"/>
      <c r="C33" s="55" t="str">
        <f t="shared" si="0"/>
        <v/>
      </c>
      <c r="F33" s="268" t="s">
        <v>130</v>
      </c>
      <c r="G33" s="269"/>
      <c r="H33" s="270"/>
    </row>
    <row r="34" spans="1:8" ht="25.5">
      <c r="A34" s="35">
        <v>29</v>
      </c>
      <c r="B34" s="182"/>
      <c r="C34" s="55" t="str">
        <f t="shared" si="0"/>
        <v/>
      </c>
      <c r="F34" s="36" t="s">
        <v>131</v>
      </c>
      <c r="G34" s="37" t="s">
        <v>132</v>
      </c>
      <c r="H34" s="37" t="s">
        <v>133</v>
      </c>
    </row>
    <row r="35" spans="1:8">
      <c r="A35" s="35">
        <v>30</v>
      </c>
      <c r="B35" s="182"/>
      <c r="C35" s="55" t="str">
        <f t="shared" si="0"/>
        <v/>
      </c>
      <c r="F35" s="35" t="s">
        <v>134</v>
      </c>
      <c r="G35" s="38" t="s">
        <v>135</v>
      </c>
      <c r="H35" s="35" t="s">
        <v>136</v>
      </c>
    </row>
    <row r="36" spans="1:8">
      <c r="A36" s="35">
        <v>31</v>
      </c>
      <c r="B36" s="182"/>
      <c r="C36" s="55" t="str">
        <f t="shared" si="0"/>
        <v/>
      </c>
      <c r="F36" s="35" t="s">
        <v>137</v>
      </c>
      <c r="G36" s="38" t="s">
        <v>135</v>
      </c>
      <c r="H36" s="35" t="s">
        <v>138</v>
      </c>
    </row>
    <row r="37" spans="1:8">
      <c r="A37" s="35">
        <v>32</v>
      </c>
      <c r="B37" s="182"/>
      <c r="C37" s="55" t="str">
        <f t="shared" si="0"/>
        <v/>
      </c>
      <c r="F37" s="35" t="s">
        <v>139</v>
      </c>
      <c r="G37" s="38" t="s">
        <v>140</v>
      </c>
      <c r="H37" s="35" t="s">
        <v>141</v>
      </c>
    </row>
    <row r="38" spans="1:8">
      <c r="A38" s="35">
        <v>33</v>
      </c>
      <c r="B38" s="182"/>
      <c r="C38" s="55" t="str">
        <f t="shared" si="0"/>
        <v/>
      </c>
      <c r="F38" s="35" t="s">
        <v>142</v>
      </c>
      <c r="G38" s="38" t="s">
        <v>143</v>
      </c>
      <c r="H38" s="35" t="s">
        <v>144</v>
      </c>
    </row>
    <row r="39" spans="1:8">
      <c r="A39" s="35">
        <v>34</v>
      </c>
      <c r="B39" s="182"/>
      <c r="C39" s="55" t="str">
        <f t="shared" si="0"/>
        <v/>
      </c>
      <c r="F39" s="35" t="s">
        <v>145</v>
      </c>
      <c r="G39" s="38" t="s">
        <v>146</v>
      </c>
      <c r="H39" s="35" t="s">
        <v>147</v>
      </c>
    </row>
    <row r="40" spans="1:8">
      <c r="A40" s="35">
        <v>35</v>
      </c>
      <c r="B40" s="182"/>
      <c r="C40" s="55" t="str">
        <f t="shared" si="0"/>
        <v/>
      </c>
      <c r="F40" s="35" t="s">
        <v>148</v>
      </c>
      <c r="G40" s="38" t="s">
        <v>149</v>
      </c>
      <c r="H40" s="35" t="s">
        <v>150</v>
      </c>
    </row>
    <row r="41" spans="1:8">
      <c r="A41" s="35">
        <v>36</v>
      </c>
      <c r="B41" s="182"/>
      <c r="C41" s="55" t="str">
        <f t="shared" si="0"/>
        <v/>
      </c>
      <c r="F41" s="35" t="s">
        <v>151</v>
      </c>
      <c r="G41" s="38" t="s">
        <v>152</v>
      </c>
      <c r="H41" s="35" t="s">
        <v>153</v>
      </c>
    </row>
    <row r="42" spans="1:8">
      <c r="A42" s="35">
        <v>37</v>
      </c>
      <c r="B42" s="182"/>
      <c r="C42" s="55" t="str">
        <f t="shared" si="0"/>
        <v/>
      </c>
      <c r="F42" s="35" t="s">
        <v>154</v>
      </c>
      <c r="G42" s="38" t="s">
        <v>155</v>
      </c>
      <c r="H42" s="35" t="s">
        <v>156</v>
      </c>
    </row>
    <row r="43" spans="1:8">
      <c r="A43" s="35">
        <v>38</v>
      </c>
      <c r="B43" s="182"/>
      <c r="C43" s="55" t="str">
        <f t="shared" si="0"/>
        <v/>
      </c>
      <c r="F43" s="35" t="s">
        <v>157</v>
      </c>
      <c r="G43" s="38" t="s">
        <v>158</v>
      </c>
      <c r="H43" s="35" t="s">
        <v>159</v>
      </c>
    </row>
    <row r="44" spans="1:8">
      <c r="A44" s="35">
        <v>39</v>
      </c>
      <c r="B44" s="182"/>
      <c r="C44" s="55" t="str">
        <f t="shared" si="0"/>
        <v/>
      </c>
      <c r="F44" s="35" t="s">
        <v>160</v>
      </c>
      <c r="G44" s="38" t="s">
        <v>161</v>
      </c>
      <c r="H44" s="35" t="s">
        <v>162</v>
      </c>
    </row>
    <row r="45" spans="1:8">
      <c r="A45" s="35">
        <v>40</v>
      </c>
      <c r="B45" s="182"/>
      <c r="C45" s="55" t="str">
        <f t="shared" si="0"/>
        <v/>
      </c>
      <c r="F45" s="35" t="s">
        <v>163</v>
      </c>
      <c r="G45" s="38" t="s">
        <v>164</v>
      </c>
      <c r="H45" s="35" t="s">
        <v>165</v>
      </c>
    </row>
    <row r="46" spans="1:8">
      <c r="A46" s="35">
        <v>41</v>
      </c>
      <c r="B46" s="182"/>
      <c r="C46" s="55" t="str">
        <f t="shared" si="0"/>
        <v/>
      </c>
      <c r="F46" s="35" t="s">
        <v>166</v>
      </c>
      <c r="G46" s="38" t="s">
        <v>167</v>
      </c>
      <c r="H46" s="35" t="s">
        <v>168</v>
      </c>
    </row>
    <row r="47" spans="1:8">
      <c r="A47" s="35">
        <v>42</v>
      </c>
      <c r="B47" s="182"/>
      <c r="C47" s="55" t="str">
        <f t="shared" si="0"/>
        <v/>
      </c>
    </row>
    <row r="48" spans="1:8">
      <c r="A48" s="35">
        <v>43</v>
      </c>
      <c r="B48" s="182"/>
      <c r="C48" s="55" t="str">
        <f t="shared" si="0"/>
        <v/>
      </c>
    </row>
    <row r="49" spans="1:3">
      <c r="A49" s="35">
        <v>44</v>
      </c>
      <c r="B49" s="182"/>
      <c r="C49" s="55" t="str">
        <f t="shared" si="0"/>
        <v/>
      </c>
    </row>
    <row r="50" spans="1:3">
      <c r="A50" s="35">
        <v>45</v>
      </c>
      <c r="B50" s="182"/>
      <c r="C50" s="55" t="str">
        <f t="shared" si="0"/>
        <v/>
      </c>
    </row>
    <row r="51" spans="1:3">
      <c r="A51" s="35">
        <v>46</v>
      </c>
      <c r="B51" s="182"/>
      <c r="C51" s="55" t="str">
        <f t="shared" si="0"/>
        <v/>
      </c>
    </row>
    <row r="52" spans="1:3">
      <c r="A52" s="35">
        <v>47</v>
      </c>
      <c r="B52" s="182"/>
      <c r="C52" s="55" t="str">
        <f t="shared" si="0"/>
        <v/>
      </c>
    </row>
    <row r="53" spans="1:3">
      <c r="A53" s="35">
        <v>48</v>
      </c>
      <c r="B53" s="182"/>
      <c r="C53" s="55" t="str">
        <f t="shared" si="0"/>
        <v/>
      </c>
    </row>
    <row r="54" spans="1:3">
      <c r="A54" s="35">
        <v>49</v>
      </c>
      <c r="B54" s="182"/>
      <c r="C54" s="55" t="str">
        <f t="shared" si="0"/>
        <v/>
      </c>
    </row>
    <row r="55" spans="1:3">
      <c r="A55" s="35">
        <v>50</v>
      </c>
      <c r="B55" s="182"/>
      <c r="C55" s="55" t="str">
        <f t="shared" si="0"/>
        <v/>
      </c>
    </row>
    <row r="56" spans="1:3">
      <c r="A56" s="35">
        <v>51</v>
      </c>
      <c r="B56" s="182"/>
      <c r="C56" s="55" t="str">
        <f t="shared" si="0"/>
        <v/>
      </c>
    </row>
    <row r="57" spans="1:3">
      <c r="A57" s="35">
        <v>52</v>
      </c>
      <c r="B57" s="182"/>
      <c r="C57" s="55" t="str">
        <f t="shared" si="0"/>
        <v/>
      </c>
    </row>
    <row r="58" spans="1:3">
      <c r="A58" s="35">
        <v>53</v>
      </c>
      <c r="B58" s="182"/>
      <c r="C58" s="55" t="str">
        <f t="shared" si="0"/>
        <v/>
      </c>
    </row>
    <row r="59" spans="1:3">
      <c r="A59" s="35">
        <v>54</v>
      </c>
      <c r="B59" s="182"/>
      <c r="C59" s="55" t="str">
        <f t="shared" si="0"/>
        <v/>
      </c>
    </row>
    <row r="60" spans="1:3">
      <c r="A60" s="35">
        <v>55</v>
      </c>
      <c r="B60" s="182"/>
      <c r="C60" s="55" t="str">
        <f t="shared" si="0"/>
        <v/>
      </c>
    </row>
    <row r="61" spans="1:3">
      <c r="A61" s="35">
        <v>56</v>
      </c>
      <c r="B61" s="182"/>
      <c r="C61" s="55" t="str">
        <f t="shared" si="0"/>
        <v/>
      </c>
    </row>
    <row r="62" spans="1:3">
      <c r="A62" s="35">
        <v>57</v>
      </c>
      <c r="B62" s="182"/>
      <c r="C62" s="55" t="str">
        <f t="shared" si="0"/>
        <v/>
      </c>
    </row>
    <row r="63" spans="1:3">
      <c r="A63" s="35">
        <v>58</v>
      </c>
      <c r="B63" s="182"/>
      <c r="C63" s="55" t="str">
        <f t="shared" si="0"/>
        <v/>
      </c>
    </row>
    <row r="64" spans="1:3">
      <c r="A64" s="35">
        <v>59</v>
      </c>
      <c r="B64" s="182"/>
      <c r="C64" s="55" t="str">
        <f t="shared" si="0"/>
        <v/>
      </c>
    </row>
    <row r="65" spans="1:3">
      <c r="A65" s="35">
        <v>60</v>
      </c>
      <c r="B65" s="182"/>
      <c r="C65" s="55" t="str">
        <f t="shared" si="0"/>
        <v/>
      </c>
    </row>
    <row r="66" spans="1:3">
      <c r="A66" s="35">
        <v>61</v>
      </c>
      <c r="B66" s="182"/>
      <c r="C66" s="55" t="str">
        <f t="shared" si="0"/>
        <v/>
      </c>
    </row>
    <row r="67" spans="1:3">
      <c r="A67" s="35">
        <v>62</v>
      </c>
      <c r="B67" s="182"/>
      <c r="C67" s="55" t="str">
        <f t="shared" si="0"/>
        <v/>
      </c>
    </row>
    <row r="68" spans="1:3">
      <c r="A68" s="35">
        <v>63</v>
      </c>
      <c r="B68" s="182"/>
      <c r="C68" s="55" t="str">
        <f t="shared" si="0"/>
        <v/>
      </c>
    </row>
    <row r="69" spans="1:3">
      <c r="A69" s="35">
        <v>64</v>
      </c>
      <c r="B69" s="182"/>
      <c r="C69" s="55" t="str">
        <f t="shared" si="0"/>
        <v/>
      </c>
    </row>
    <row r="70" spans="1:3">
      <c r="A70" s="35">
        <v>65</v>
      </c>
      <c r="B70" s="182"/>
      <c r="C70" s="55" t="str">
        <f t="shared" si="0"/>
        <v/>
      </c>
    </row>
    <row r="71" spans="1:3">
      <c r="A71" s="35">
        <v>66</v>
      </c>
      <c r="B71" s="182"/>
      <c r="C71" s="55" t="str">
        <f t="shared" ref="C71:C105" si="1">IF(B71="","",SMALL($B$6:$B$105,A71))</f>
        <v/>
      </c>
    </row>
    <row r="72" spans="1:3">
      <c r="A72" s="35">
        <v>67</v>
      </c>
      <c r="B72" s="182"/>
      <c r="C72" s="55" t="str">
        <f t="shared" si="1"/>
        <v/>
      </c>
    </row>
    <row r="73" spans="1:3">
      <c r="A73" s="35">
        <v>68</v>
      </c>
      <c r="B73" s="182"/>
      <c r="C73" s="55" t="str">
        <f t="shared" si="1"/>
        <v/>
      </c>
    </row>
    <row r="74" spans="1:3">
      <c r="A74" s="35">
        <v>69</v>
      </c>
      <c r="B74" s="182"/>
      <c r="C74" s="55" t="str">
        <f t="shared" si="1"/>
        <v/>
      </c>
    </row>
    <row r="75" spans="1:3">
      <c r="A75" s="35">
        <v>70</v>
      </c>
      <c r="B75" s="182"/>
      <c r="C75" s="55" t="str">
        <f t="shared" si="1"/>
        <v/>
      </c>
    </row>
    <row r="76" spans="1:3">
      <c r="A76" s="35">
        <v>71</v>
      </c>
      <c r="B76" s="182"/>
      <c r="C76" s="55" t="str">
        <f t="shared" si="1"/>
        <v/>
      </c>
    </row>
    <row r="77" spans="1:3">
      <c r="A77" s="35">
        <v>72</v>
      </c>
      <c r="B77" s="182"/>
      <c r="C77" s="55" t="str">
        <f t="shared" si="1"/>
        <v/>
      </c>
    </row>
    <row r="78" spans="1:3">
      <c r="A78" s="35">
        <v>73</v>
      </c>
      <c r="B78" s="182"/>
      <c r="C78" s="55" t="str">
        <f t="shared" si="1"/>
        <v/>
      </c>
    </row>
    <row r="79" spans="1:3">
      <c r="A79" s="35">
        <v>74</v>
      </c>
      <c r="B79" s="182"/>
      <c r="C79" s="55" t="str">
        <f t="shared" si="1"/>
        <v/>
      </c>
    </row>
    <row r="80" spans="1:3">
      <c r="A80" s="35">
        <v>75</v>
      </c>
      <c r="B80" s="182"/>
      <c r="C80" s="55" t="str">
        <f t="shared" si="1"/>
        <v/>
      </c>
    </row>
    <row r="81" spans="1:3">
      <c r="A81" s="35">
        <v>76</v>
      </c>
      <c r="B81" s="182"/>
      <c r="C81" s="55" t="str">
        <f t="shared" si="1"/>
        <v/>
      </c>
    </row>
    <row r="82" spans="1:3">
      <c r="A82" s="35">
        <v>77</v>
      </c>
      <c r="B82" s="182"/>
      <c r="C82" s="55" t="str">
        <f t="shared" si="1"/>
        <v/>
      </c>
    </row>
    <row r="83" spans="1:3">
      <c r="A83" s="35">
        <v>78</v>
      </c>
      <c r="B83" s="182"/>
      <c r="C83" s="55" t="str">
        <f t="shared" si="1"/>
        <v/>
      </c>
    </row>
    <row r="84" spans="1:3">
      <c r="A84" s="35">
        <v>79</v>
      </c>
      <c r="B84" s="182"/>
      <c r="C84" s="55" t="str">
        <f t="shared" si="1"/>
        <v/>
      </c>
    </row>
    <row r="85" spans="1:3">
      <c r="A85" s="35">
        <v>80</v>
      </c>
      <c r="B85" s="182"/>
      <c r="C85" s="55" t="str">
        <f t="shared" si="1"/>
        <v/>
      </c>
    </row>
    <row r="86" spans="1:3">
      <c r="A86" s="35">
        <v>81</v>
      </c>
      <c r="B86" s="182"/>
      <c r="C86" s="55" t="str">
        <f t="shared" si="1"/>
        <v/>
      </c>
    </row>
    <row r="87" spans="1:3">
      <c r="A87" s="35">
        <v>82</v>
      </c>
      <c r="B87" s="182"/>
      <c r="C87" s="55" t="str">
        <f t="shared" si="1"/>
        <v/>
      </c>
    </row>
    <row r="88" spans="1:3">
      <c r="A88" s="35">
        <v>83</v>
      </c>
      <c r="B88" s="182"/>
      <c r="C88" s="55" t="str">
        <f t="shared" si="1"/>
        <v/>
      </c>
    </row>
    <row r="89" spans="1:3">
      <c r="A89" s="35">
        <v>84</v>
      </c>
      <c r="B89" s="182"/>
      <c r="C89" s="55" t="str">
        <f t="shared" si="1"/>
        <v/>
      </c>
    </row>
    <row r="90" spans="1:3">
      <c r="A90" s="35">
        <v>85</v>
      </c>
      <c r="B90" s="182"/>
      <c r="C90" s="55" t="str">
        <f t="shared" si="1"/>
        <v/>
      </c>
    </row>
    <row r="91" spans="1:3">
      <c r="A91" s="35">
        <v>86</v>
      </c>
      <c r="B91" s="182"/>
      <c r="C91" s="55" t="str">
        <f t="shared" si="1"/>
        <v/>
      </c>
    </row>
    <row r="92" spans="1:3">
      <c r="A92" s="35">
        <v>87</v>
      </c>
      <c r="B92" s="182"/>
      <c r="C92" s="55" t="str">
        <f t="shared" si="1"/>
        <v/>
      </c>
    </row>
    <row r="93" spans="1:3">
      <c r="A93" s="35">
        <v>88</v>
      </c>
      <c r="B93" s="182"/>
      <c r="C93" s="55" t="str">
        <f t="shared" si="1"/>
        <v/>
      </c>
    </row>
    <row r="94" spans="1:3">
      <c r="A94" s="35">
        <v>89</v>
      </c>
      <c r="B94" s="182"/>
      <c r="C94" s="55" t="str">
        <f t="shared" si="1"/>
        <v/>
      </c>
    </row>
    <row r="95" spans="1:3">
      <c r="A95" s="35">
        <v>90</v>
      </c>
      <c r="B95" s="182"/>
      <c r="C95" s="55" t="str">
        <f t="shared" si="1"/>
        <v/>
      </c>
    </row>
    <row r="96" spans="1:3">
      <c r="A96" s="35">
        <v>91</v>
      </c>
      <c r="B96" s="182"/>
      <c r="C96" s="55" t="str">
        <f t="shared" si="1"/>
        <v/>
      </c>
    </row>
    <row r="97" spans="1:3">
      <c r="A97" s="35">
        <v>92</v>
      </c>
      <c r="B97" s="182"/>
      <c r="C97" s="55" t="str">
        <f t="shared" si="1"/>
        <v/>
      </c>
    </row>
    <row r="98" spans="1:3">
      <c r="A98" s="35">
        <v>93</v>
      </c>
      <c r="B98" s="182"/>
      <c r="C98" s="55" t="str">
        <f t="shared" si="1"/>
        <v/>
      </c>
    </row>
    <row r="99" spans="1:3">
      <c r="A99" s="35">
        <v>94</v>
      </c>
      <c r="B99" s="182"/>
      <c r="C99" s="55" t="str">
        <f t="shared" si="1"/>
        <v/>
      </c>
    </row>
    <row r="100" spans="1:3">
      <c r="A100" s="35">
        <v>95</v>
      </c>
      <c r="B100" s="182"/>
      <c r="C100" s="55" t="str">
        <f t="shared" si="1"/>
        <v/>
      </c>
    </row>
    <row r="101" spans="1:3">
      <c r="A101" s="35">
        <v>96</v>
      </c>
      <c r="B101" s="182"/>
      <c r="C101" s="55" t="str">
        <f t="shared" si="1"/>
        <v/>
      </c>
    </row>
    <row r="102" spans="1:3">
      <c r="A102" s="35">
        <v>97</v>
      </c>
      <c r="B102" s="182"/>
      <c r="C102" s="55" t="str">
        <f t="shared" si="1"/>
        <v/>
      </c>
    </row>
    <row r="103" spans="1:3">
      <c r="A103" s="35">
        <v>98</v>
      </c>
      <c r="B103" s="182"/>
      <c r="C103" s="55" t="str">
        <f t="shared" si="1"/>
        <v/>
      </c>
    </row>
    <row r="104" spans="1:3">
      <c r="A104" s="35">
        <v>99</v>
      </c>
      <c r="B104" s="182"/>
      <c r="C104" s="55" t="str">
        <f t="shared" si="1"/>
        <v/>
      </c>
    </row>
    <row r="105" spans="1:3">
      <c r="A105" s="35">
        <v>100</v>
      </c>
      <c r="B105" s="182"/>
      <c r="C105" s="55" t="str">
        <f t="shared" si="1"/>
        <v/>
      </c>
    </row>
    <row r="106" spans="1:3">
      <c r="B106">
        <f>COUNTA($B$6:$B$105)</f>
        <v>0</v>
      </c>
    </row>
  </sheetData>
  <sheetProtection password="CD42" sheet="1" objects="1" scenarios="1"/>
  <mergeCells count="5">
    <mergeCell ref="A1:L2"/>
    <mergeCell ref="A3:C3"/>
    <mergeCell ref="B4:C4"/>
    <mergeCell ref="G6:H6"/>
    <mergeCell ref="F33:H33"/>
  </mergeCells>
  <dataValidations count="1">
    <dataValidation showInputMessage="1" showErrorMessage="1" sqref="A6:A105 A4 B4:C105 G6:H10 F7:F10 E6:F6 H46 H34 H36:H40 F34"/>
  </dataValidation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06"/>
  <sheetViews>
    <sheetView workbookViewId="0">
      <selection activeCell="D6" sqref="D6"/>
    </sheetView>
  </sheetViews>
  <sheetFormatPr baseColWidth="10" defaultRowHeight="15"/>
  <cols>
    <col min="4" max="5" width="11.140625" customWidth="1"/>
    <col min="6" max="6" width="49.28515625" bestFit="1" customWidth="1"/>
    <col min="7" max="7" width="18.85546875" customWidth="1"/>
  </cols>
  <sheetData>
    <row r="1" spans="1:14">
      <c r="A1" s="274" t="s">
        <v>347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</row>
    <row r="2" spans="1:14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</row>
    <row r="3" spans="1:14" s="57" customFormat="1">
      <c r="A3" s="275" t="s">
        <v>291</v>
      </c>
      <c r="B3" s="275"/>
      <c r="C3" s="275"/>
      <c r="D3" s="56"/>
      <c r="E3" s="56"/>
      <c r="F3" s="56"/>
      <c r="G3" s="56"/>
      <c r="H3" s="56"/>
      <c r="I3" s="56"/>
      <c r="J3" s="56"/>
      <c r="K3" s="56"/>
      <c r="L3" s="56"/>
    </row>
    <row r="4" spans="1:14">
      <c r="A4" s="181"/>
      <c r="B4" s="271" t="s">
        <v>259</v>
      </c>
      <c r="C4" s="272"/>
    </row>
    <row r="5" spans="1:14" ht="89.25" customHeight="1">
      <c r="A5" s="7"/>
      <c r="B5" s="180" t="s">
        <v>120</v>
      </c>
      <c r="C5" s="180" t="s">
        <v>121</v>
      </c>
      <c r="J5" s="40"/>
      <c r="L5" s="39"/>
      <c r="M5" s="39"/>
      <c r="N5" s="39"/>
    </row>
    <row r="6" spans="1:14" ht="15" customHeight="1">
      <c r="A6" s="35">
        <v>1</v>
      </c>
      <c r="B6" s="182"/>
      <c r="C6" s="55" t="str">
        <f>IF(B6="","",SMALL($B$6:$B$105,A6))</f>
        <v/>
      </c>
      <c r="E6" s="7"/>
      <c r="F6" s="7"/>
      <c r="G6" s="273" t="s">
        <v>260</v>
      </c>
      <c r="H6" s="273"/>
      <c r="J6" s="40"/>
      <c r="K6" s="39"/>
      <c r="L6" s="39"/>
      <c r="M6" s="39"/>
      <c r="N6" s="39"/>
    </row>
    <row r="7" spans="1:14" ht="15.75" customHeight="1">
      <c r="A7" s="35">
        <v>2</v>
      </c>
      <c r="B7" s="182"/>
      <c r="C7" s="55" t="str">
        <f t="shared" ref="C7:C70" si="0">IF(B7="","",SMALL($B$6:$B$105,A7))</f>
        <v/>
      </c>
      <c r="F7" s="59" t="s">
        <v>122</v>
      </c>
      <c r="G7" s="60" t="s">
        <v>123</v>
      </c>
      <c r="H7" s="53" t="str">
        <f>IF(B106&lt;50,"! 50 valeurs !",PERCENTILE($B$6:$B$105,0.16))</f>
        <v>! 50 valeurs !</v>
      </c>
      <c r="J7" s="40"/>
      <c r="K7" s="39"/>
      <c r="L7" s="39"/>
      <c r="M7" s="39"/>
      <c r="N7" s="39"/>
    </row>
    <row r="8" spans="1:14">
      <c r="A8" s="35">
        <v>3</v>
      </c>
      <c r="B8" s="182"/>
      <c r="C8" s="55" t="str">
        <f t="shared" si="0"/>
        <v/>
      </c>
      <c r="F8" s="59" t="s">
        <v>124</v>
      </c>
      <c r="G8" s="60" t="s">
        <v>125</v>
      </c>
      <c r="H8" s="53" t="str">
        <f>IF(B106&lt;50,"! 50 valeurs !",MEDIAN($B$6:$B$105))</f>
        <v>! 50 valeurs !</v>
      </c>
    </row>
    <row r="9" spans="1:14">
      <c r="A9" s="35">
        <v>4</v>
      </c>
      <c r="B9" s="182"/>
      <c r="C9" s="55" t="str">
        <f t="shared" si="0"/>
        <v/>
      </c>
      <c r="F9" s="59" t="s">
        <v>126</v>
      </c>
      <c r="G9" s="60" t="s">
        <v>127</v>
      </c>
      <c r="H9" s="53" t="str">
        <f>IF(B106&lt;50,"! 50 valeurs !",PERCENTILE($B$6:$B$105,0.84))</f>
        <v>! 50 valeurs !</v>
      </c>
    </row>
    <row r="10" spans="1:14">
      <c r="A10" s="35">
        <v>5</v>
      </c>
      <c r="B10" s="182"/>
      <c r="C10" s="55" t="str">
        <f t="shared" si="0"/>
        <v/>
      </c>
      <c r="F10" s="59" t="s">
        <v>128</v>
      </c>
      <c r="G10" s="61" t="s">
        <v>129</v>
      </c>
      <c r="H10" s="54" t="e">
        <f>H7/H9</f>
        <v>#VALUE!</v>
      </c>
    </row>
    <row r="11" spans="1:14">
      <c r="A11" s="35">
        <v>6</v>
      </c>
      <c r="B11" s="182"/>
      <c r="C11" s="55" t="str">
        <f t="shared" si="0"/>
        <v/>
      </c>
    </row>
    <row r="12" spans="1:14">
      <c r="A12" s="35">
        <v>7</v>
      </c>
      <c r="B12" s="182"/>
      <c r="C12" s="55" t="str">
        <f t="shared" si="0"/>
        <v/>
      </c>
    </row>
    <row r="13" spans="1:14">
      <c r="A13" s="35">
        <v>8</v>
      </c>
      <c r="B13" s="182"/>
      <c r="C13" s="55" t="str">
        <f t="shared" si="0"/>
        <v/>
      </c>
    </row>
    <row r="14" spans="1:14">
      <c r="A14" s="35">
        <v>9</v>
      </c>
      <c r="B14" s="182"/>
      <c r="C14" s="55" t="str">
        <f t="shared" si="0"/>
        <v/>
      </c>
    </row>
    <row r="15" spans="1:14">
      <c r="A15" s="35">
        <v>10</v>
      </c>
      <c r="B15" s="182"/>
      <c r="C15" s="55" t="str">
        <f t="shared" si="0"/>
        <v/>
      </c>
    </row>
    <row r="16" spans="1:14">
      <c r="A16" s="35">
        <v>11</v>
      </c>
      <c r="B16" s="182"/>
      <c r="C16" s="55" t="str">
        <f t="shared" si="0"/>
        <v/>
      </c>
    </row>
    <row r="17" spans="1:3">
      <c r="A17" s="35">
        <v>12</v>
      </c>
      <c r="B17" s="182"/>
      <c r="C17" s="55" t="str">
        <f t="shared" si="0"/>
        <v/>
      </c>
    </row>
    <row r="18" spans="1:3">
      <c r="A18" s="35">
        <v>13</v>
      </c>
      <c r="B18" s="182"/>
      <c r="C18" s="55" t="str">
        <f t="shared" si="0"/>
        <v/>
      </c>
    </row>
    <row r="19" spans="1:3">
      <c r="A19" s="35">
        <v>14</v>
      </c>
      <c r="B19" s="182"/>
      <c r="C19" s="55" t="str">
        <f t="shared" si="0"/>
        <v/>
      </c>
    </row>
    <row r="20" spans="1:3">
      <c r="A20" s="35">
        <v>15</v>
      </c>
      <c r="B20" s="182"/>
      <c r="C20" s="55" t="str">
        <f t="shared" si="0"/>
        <v/>
      </c>
    </row>
    <row r="21" spans="1:3">
      <c r="A21" s="35">
        <v>16</v>
      </c>
      <c r="B21" s="182"/>
      <c r="C21" s="55" t="str">
        <f t="shared" si="0"/>
        <v/>
      </c>
    </row>
    <row r="22" spans="1:3">
      <c r="A22" s="35">
        <v>17</v>
      </c>
      <c r="B22" s="182"/>
      <c r="C22" s="55" t="str">
        <f t="shared" si="0"/>
        <v/>
      </c>
    </row>
    <row r="23" spans="1:3">
      <c r="A23" s="35">
        <v>18</v>
      </c>
      <c r="B23" s="182"/>
      <c r="C23" s="55" t="str">
        <f t="shared" si="0"/>
        <v/>
      </c>
    </row>
    <row r="24" spans="1:3">
      <c r="A24" s="35">
        <v>19</v>
      </c>
      <c r="B24" s="182"/>
      <c r="C24" s="55" t="str">
        <f t="shared" si="0"/>
        <v/>
      </c>
    </row>
    <row r="25" spans="1:3">
      <c r="A25" s="35">
        <v>20</v>
      </c>
      <c r="B25" s="182"/>
      <c r="C25" s="55" t="str">
        <f t="shared" si="0"/>
        <v/>
      </c>
    </row>
    <row r="26" spans="1:3">
      <c r="A26" s="35">
        <v>21</v>
      </c>
      <c r="B26" s="182"/>
      <c r="C26" s="55" t="str">
        <f t="shared" si="0"/>
        <v/>
      </c>
    </row>
    <row r="27" spans="1:3">
      <c r="A27" s="35">
        <v>22</v>
      </c>
      <c r="B27" s="182"/>
      <c r="C27" s="55" t="str">
        <f t="shared" si="0"/>
        <v/>
      </c>
    </row>
    <row r="28" spans="1:3">
      <c r="A28" s="35">
        <v>23</v>
      </c>
      <c r="B28" s="182"/>
      <c r="C28" s="55" t="str">
        <f t="shared" si="0"/>
        <v/>
      </c>
    </row>
    <row r="29" spans="1:3">
      <c r="A29" s="35">
        <v>24</v>
      </c>
      <c r="B29" s="182"/>
      <c r="C29" s="55" t="str">
        <f t="shared" si="0"/>
        <v/>
      </c>
    </row>
    <row r="30" spans="1:3">
      <c r="A30" s="35">
        <v>25</v>
      </c>
      <c r="B30" s="182"/>
      <c r="C30" s="55" t="str">
        <f t="shared" si="0"/>
        <v/>
      </c>
    </row>
    <row r="31" spans="1:3">
      <c r="A31" s="35">
        <v>26</v>
      </c>
      <c r="B31" s="182"/>
      <c r="C31" s="55" t="str">
        <f t="shared" si="0"/>
        <v/>
      </c>
    </row>
    <row r="32" spans="1:3">
      <c r="A32" s="35">
        <v>27</v>
      </c>
      <c r="B32" s="182"/>
      <c r="C32" s="55" t="str">
        <f t="shared" si="0"/>
        <v/>
      </c>
    </row>
    <row r="33" spans="1:8">
      <c r="A33" s="35">
        <v>28</v>
      </c>
      <c r="B33" s="182"/>
      <c r="C33" s="55" t="str">
        <f t="shared" si="0"/>
        <v/>
      </c>
      <c r="F33" s="268" t="s">
        <v>130</v>
      </c>
      <c r="G33" s="269"/>
      <c r="H33" s="270"/>
    </row>
    <row r="34" spans="1:8" ht="25.5">
      <c r="A34" s="35">
        <v>29</v>
      </c>
      <c r="B34" s="182"/>
      <c r="C34" s="55" t="str">
        <f t="shared" si="0"/>
        <v/>
      </c>
      <c r="F34" s="36" t="s">
        <v>131</v>
      </c>
      <c r="G34" s="37" t="s">
        <v>132</v>
      </c>
      <c r="H34" s="37" t="s">
        <v>133</v>
      </c>
    </row>
    <row r="35" spans="1:8">
      <c r="A35" s="35">
        <v>30</v>
      </c>
      <c r="B35" s="182"/>
      <c r="C35" s="55" t="str">
        <f t="shared" si="0"/>
        <v/>
      </c>
      <c r="F35" s="35" t="s">
        <v>134</v>
      </c>
      <c r="G35" s="38" t="s">
        <v>135</v>
      </c>
      <c r="H35" s="35" t="s">
        <v>136</v>
      </c>
    </row>
    <row r="36" spans="1:8">
      <c r="A36" s="35">
        <v>31</v>
      </c>
      <c r="B36" s="182"/>
      <c r="C36" s="55" t="str">
        <f t="shared" si="0"/>
        <v/>
      </c>
      <c r="F36" s="35" t="s">
        <v>137</v>
      </c>
      <c r="G36" s="38" t="s">
        <v>135</v>
      </c>
      <c r="H36" s="35" t="s">
        <v>138</v>
      </c>
    </row>
    <row r="37" spans="1:8">
      <c r="A37" s="35">
        <v>32</v>
      </c>
      <c r="B37" s="182"/>
      <c r="C37" s="55" t="str">
        <f t="shared" si="0"/>
        <v/>
      </c>
      <c r="F37" s="35" t="s">
        <v>139</v>
      </c>
      <c r="G37" s="38" t="s">
        <v>140</v>
      </c>
      <c r="H37" s="35" t="s">
        <v>141</v>
      </c>
    </row>
    <row r="38" spans="1:8">
      <c r="A38" s="35">
        <v>33</v>
      </c>
      <c r="B38" s="182"/>
      <c r="C38" s="55" t="str">
        <f t="shared" si="0"/>
        <v/>
      </c>
      <c r="F38" s="35" t="s">
        <v>142</v>
      </c>
      <c r="G38" s="38" t="s">
        <v>143</v>
      </c>
      <c r="H38" s="35" t="s">
        <v>144</v>
      </c>
    </row>
    <row r="39" spans="1:8">
      <c r="A39" s="35">
        <v>34</v>
      </c>
      <c r="B39" s="182"/>
      <c r="C39" s="55" t="str">
        <f t="shared" si="0"/>
        <v/>
      </c>
      <c r="F39" s="35" t="s">
        <v>145</v>
      </c>
      <c r="G39" s="38" t="s">
        <v>146</v>
      </c>
      <c r="H39" s="35" t="s">
        <v>147</v>
      </c>
    </row>
    <row r="40" spans="1:8">
      <c r="A40" s="35">
        <v>35</v>
      </c>
      <c r="B40" s="182"/>
      <c r="C40" s="55" t="str">
        <f t="shared" si="0"/>
        <v/>
      </c>
      <c r="F40" s="35" t="s">
        <v>148</v>
      </c>
      <c r="G40" s="38" t="s">
        <v>149</v>
      </c>
      <c r="H40" s="35" t="s">
        <v>150</v>
      </c>
    </row>
    <row r="41" spans="1:8">
      <c r="A41" s="35">
        <v>36</v>
      </c>
      <c r="B41" s="182"/>
      <c r="C41" s="55" t="str">
        <f t="shared" si="0"/>
        <v/>
      </c>
      <c r="F41" s="35" t="s">
        <v>151</v>
      </c>
      <c r="G41" s="38" t="s">
        <v>152</v>
      </c>
      <c r="H41" s="35" t="s">
        <v>153</v>
      </c>
    </row>
    <row r="42" spans="1:8">
      <c r="A42" s="35">
        <v>37</v>
      </c>
      <c r="B42" s="182"/>
      <c r="C42" s="55" t="str">
        <f t="shared" si="0"/>
        <v/>
      </c>
      <c r="F42" s="35" t="s">
        <v>154</v>
      </c>
      <c r="G42" s="38" t="s">
        <v>155</v>
      </c>
      <c r="H42" s="35" t="s">
        <v>156</v>
      </c>
    </row>
    <row r="43" spans="1:8">
      <c r="A43" s="35">
        <v>38</v>
      </c>
      <c r="B43" s="182"/>
      <c r="C43" s="55" t="str">
        <f t="shared" si="0"/>
        <v/>
      </c>
      <c r="F43" s="35" t="s">
        <v>157</v>
      </c>
      <c r="G43" s="38" t="s">
        <v>158</v>
      </c>
      <c r="H43" s="35" t="s">
        <v>159</v>
      </c>
    </row>
    <row r="44" spans="1:8">
      <c r="A44" s="35">
        <v>39</v>
      </c>
      <c r="B44" s="182"/>
      <c r="C44" s="55" t="str">
        <f t="shared" si="0"/>
        <v/>
      </c>
      <c r="F44" s="35" t="s">
        <v>160</v>
      </c>
      <c r="G44" s="38" t="s">
        <v>161</v>
      </c>
      <c r="H44" s="35" t="s">
        <v>162</v>
      </c>
    </row>
    <row r="45" spans="1:8">
      <c r="A45" s="35">
        <v>40</v>
      </c>
      <c r="B45" s="182"/>
      <c r="C45" s="55" t="str">
        <f t="shared" si="0"/>
        <v/>
      </c>
      <c r="F45" s="35" t="s">
        <v>163</v>
      </c>
      <c r="G45" s="38" t="s">
        <v>164</v>
      </c>
      <c r="H45" s="35" t="s">
        <v>165</v>
      </c>
    </row>
    <row r="46" spans="1:8">
      <c r="A46" s="35">
        <v>41</v>
      </c>
      <c r="B46" s="182"/>
      <c r="C46" s="55" t="str">
        <f t="shared" si="0"/>
        <v/>
      </c>
      <c r="F46" s="35" t="s">
        <v>166</v>
      </c>
      <c r="G46" s="38" t="s">
        <v>167</v>
      </c>
      <c r="H46" s="35" t="s">
        <v>168</v>
      </c>
    </row>
    <row r="47" spans="1:8">
      <c r="A47" s="35">
        <v>42</v>
      </c>
      <c r="B47" s="182"/>
      <c r="C47" s="55" t="str">
        <f t="shared" si="0"/>
        <v/>
      </c>
    </row>
    <row r="48" spans="1:8">
      <c r="A48" s="35">
        <v>43</v>
      </c>
      <c r="B48" s="182"/>
      <c r="C48" s="55" t="str">
        <f t="shared" si="0"/>
        <v/>
      </c>
    </row>
    <row r="49" spans="1:3">
      <c r="A49" s="35">
        <v>44</v>
      </c>
      <c r="B49" s="182"/>
      <c r="C49" s="55" t="str">
        <f t="shared" si="0"/>
        <v/>
      </c>
    </row>
    <row r="50" spans="1:3">
      <c r="A50" s="35">
        <v>45</v>
      </c>
      <c r="B50" s="182"/>
      <c r="C50" s="55" t="str">
        <f t="shared" si="0"/>
        <v/>
      </c>
    </row>
    <row r="51" spans="1:3">
      <c r="A51" s="35">
        <v>46</v>
      </c>
      <c r="B51" s="182"/>
      <c r="C51" s="55" t="str">
        <f t="shared" si="0"/>
        <v/>
      </c>
    </row>
    <row r="52" spans="1:3">
      <c r="A52" s="35">
        <v>47</v>
      </c>
      <c r="B52" s="182"/>
      <c r="C52" s="55" t="str">
        <f t="shared" si="0"/>
        <v/>
      </c>
    </row>
    <row r="53" spans="1:3">
      <c r="A53" s="35">
        <v>48</v>
      </c>
      <c r="B53" s="182"/>
      <c r="C53" s="55" t="str">
        <f t="shared" si="0"/>
        <v/>
      </c>
    </row>
    <row r="54" spans="1:3">
      <c r="A54" s="35">
        <v>49</v>
      </c>
      <c r="B54" s="182"/>
      <c r="C54" s="55" t="str">
        <f t="shared" si="0"/>
        <v/>
      </c>
    </row>
    <row r="55" spans="1:3">
      <c r="A55" s="35">
        <v>50</v>
      </c>
      <c r="B55" s="182"/>
      <c r="C55" s="55" t="str">
        <f t="shared" si="0"/>
        <v/>
      </c>
    </row>
    <row r="56" spans="1:3">
      <c r="A56" s="35">
        <v>51</v>
      </c>
      <c r="B56" s="182"/>
      <c r="C56" s="55" t="str">
        <f t="shared" si="0"/>
        <v/>
      </c>
    </row>
    <row r="57" spans="1:3">
      <c r="A57" s="35">
        <v>52</v>
      </c>
      <c r="B57" s="182"/>
      <c r="C57" s="55" t="str">
        <f t="shared" si="0"/>
        <v/>
      </c>
    </row>
    <row r="58" spans="1:3">
      <c r="A58" s="35">
        <v>53</v>
      </c>
      <c r="B58" s="182"/>
      <c r="C58" s="55" t="str">
        <f t="shared" si="0"/>
        <v/>
      </c>
    </row>
    <row r="59" spans="1:3">
      <c r="A59" s="35">
        <v>54</v>
      </c>
      <c r="B59" s="182"/>
      <c r="C59" s="55" t="str">
        <f t="shared" si="0"/>
        <v/>
      </c>
    </row>
    <row r="60" spans="1:3">
      <c r="A60" s="35">
        <v>55</v>
      </c>
      <c r="B60" s="182"/>
      <c r="C60" s="55" t="str">
        <f t="shared" si="0"/>
        <v/>
      </c>
    </row>
    <row r="61" spans="1:3">
      <c r="A61" s="35">
        <v>56</v>
      </c>
      <c r="B61" s="182"/>
      <c r="C61" s="55" t="str">
        <f t="shared" si="0"/>
        <v/>
      </c>
    </row>
    <row r="62" spans="1:3">
      <c r="A62" s="35">
        <v>57</v>
      </c>
      <c r="B62" s="182"/>
      <c r="C62" s="55" t="str">
        <f t="shared" si="0"/>
        <v/>
      </c>
    </row>
    <row r="63" spans="1:3">
      <c r="A63" s="35">
        <v>58</v>
      </c>
      <c r="B63" s="182"/>
      <c r="C63" s="55" t="str">
        <f t="shared" si="0"/>
        <v/>
      </c>
    </row>
    <row r="64" spans="1:3">
      <c r="A64" s="35">
        <v>59</v>
      </c>
      <c r="B64" s="182"/>
      <c r="C64" s="55" t="str">
        <f t="shared" si="0"/>
        <v/>
      </c>
    </row>
    <row r="65" spans="1:3">
      <c r="A65" s="35">
        <v>60</v>
      </c>
      <c r="B65" s="182"/>
      <c r="C65" s="55" t="str">
        <f t="shared" si="0"/>
        <v/>
      </c>
    </row>
    <row r="66" spans="1:3">
      <c r="A66" s="35">
        <v>61</v>
      </c>
      <c r="B66" s="182"/>
      <c r="C66" s="55" t="str">
        <f t="shared" si="0"/>
        <v/>
      </c>
    </row>
    <row r="67" spans="1:3">
      <c r="A67" s="35">
        <v>62</v>
      </c>
      <c r="B67" s="182"/>
      <c r="C67" s="55" t="str">
        <f t="shared" si="0"/>
        <v/>
      </c>
    </row>
    <row r="68" spans="1:3">
      <c r="A68" s="35">
        <v>63</v>
      </c>
      <c r="B68" s="182"/>
      <c r="C68" s="55" t="str">
        <f t="shared" si="0"/>
        <v/>
      </c>
    </row>
    <row r="69" spans="1:3">
      <c r="A69" s="35">
        <v>64</v>
      </c>
      <c r="B69" s="182"/>
      <c r="C69" s="55" t="str">
        <f t="shared" si="0"/>
        <v/>
      </c>
    </row>
    <row r="70" spans="1:3">
      <c r="A70" s="35">
        <v>65</v>
      </c>
      <c r="B70" s="182"/>
      <c r="C70" s="55" t="str">
        <f t="shared" si="0"/>
        <v/>
      </c>
    </row>
    <row r="71" spans="1:3">
      <c r="A71" s="35">
        <v>66</v>
      </c>
      <c r="B71" s="182"/>
      <c r="C71" s="55" t="str">
        <f t="shared" ref="C71:C105" si="1">IF(B71="","",SMALL($B$6:$B$105,A71))</f>
        <v/>
      </c>
    </row>
    <row r="72" spans="1:3">
      <c r="A72" s="35">
        <v>67</v>
      </c>
      <c r="B72" s="182"/>
      <c r="C72" s="55" t="str">
        <f t="shared" si="1"/>
        <v/>
      </c>
    </row>
    <row r="73" spans="1:3">
      <c r="A73" s="35">
        <v>68</v>
      </c>
      <c r="B73" s="182"/>
      <c r="C73" s="55" t="str">
        <f t="shared" si="1"/>
        <v/>
      </c>
    </row>
    <row r="74" spans="1:3">
      <c r="A74" s="35">
        <v>69</v>
      </c>
      <c r="B74" s="182"/>
      <c r="C74" s="55" t="str">
        <f t="shared" si="1"/>
        <v/>
      </c>
    </row>
    <row r="75" spans="1:3">
      <c r="A75" s="35">
        <v>70</v>
      </c>
      <c r="B75" s="182"/>
      <c r="C75" s="55" t="str">
        <f t="shared" si="1"/>
        <v/>
      </c>
    </row>
    <row r="76" spans="1:3">
      <c r="A76" s="35">
        <v>71</v>
      </c>
      <c r="B76" s="182"/>
      <c r="C76" s="55" t="str">
        <f t="shared" si="1"/>
        <v/>
      </c>
    </row>
    <row r="77" spans="1:3">
      <c r="A77" s="35">
        <v>72</v>
      </c>
      <c r="B77" s="182"/>
      <c r="C77" s="55" t="str">
        <f t="shared" si="1"/>
        <v/>
      </c>
    </row>
    <row r="78" spans="1:3">
      <c r="A78" s="35">
        <v>73</v>
      </c>
      <c r="B78" s="182"/>
      <c r="C78" s="55" t="str">
        <f t="shared" si="1"/>
        <v/>
      </c>
    </row>
    <row r="79" spans="1:3">
      <c r="A79" s="35">
        <v>74</v>
      </c>
      <c r="B79" s="182"/>
      <c r="C79" s="55" t="str">
        <f t="shared" si="1"/>
        <v/>
      </c>
    </row>
    <row r="80" spans="1:3">
      <c r="A80" s="35">
        <v>75</v>
      </c>
      <c r="B80" s="182"/>
      <c r="C80" s="55" t="str">
        <f t="shared" si="1"/>
        <v/>
      </c>
    </row>
    <row r="81" spans="1:3">
      <c r="A81" s="35">
        <v>76</v>
      </c>
      <c r="B81" s="182"/>
      <c r="C81" s="55" t="str">
        <f t="shared" si="1"/>
        <v/>
      </c>
    </row>
    <row r="82" spans="1:3">
      <c r="A82" s="35">
        <v>77</v>
      </c>
      <c r="B82" s="182"/>
      <c r="C82" s="55" t="str">
        <f t="shared" si="1"/>
        <v/>
      </c>
    </row>
    <row r="83" spans="1:3">
      <c r="A83" s="35">
        <v>78</v>
      </c>
      <c r="B83" s="182"/>
      <c r="C83" s="55" t="str">
        <f t="shared" si="1"/>
        <v/>
      </c>
    </row>
    <row r="84" spans="1:3">
      <c r="A84" s="35">
        <v>79</v>
      </c>
      <c r="B84" s="182"/>
      <c r="C84" s="55" t="str">
        <f t="shared" si="1"/>
        <v/>
      </c>
    </row>
    <row r="85" spans="1:3">
      <c r="A85" s="35">
        <v>80</v>
      </c>
      <c r="B85" s="182"/>
      <c r="C85" s="55" t="str">
        <f t="shared" si="1"/>
        <v/>
      </c>
    </row>
    <row r="86" spans="1:3">
      <c r="A86" s="35">
        <v>81</v>
      </c>
      <c r="B86" s="182"/>
      <c r="C86" s="55" t="str">
        <f t="shared" si="1"/>
        <v/>
      </c>
    </row>
    <row r="87" spans="1:3">
      <c r="A87" s="35">
        <v>82</v>
      </c>
      <c r="B87" s="182"/>
      <c r="C87" s="55" t="str">
        <f t="shared" si="1"/>
        <v/>
      </c>
    </row>
    <row r="88" spans="1:3">
      <c r="A88" s="35">
        <v>83</v>
      </c>
      <c r="B88" s="182"/>
      <c r="C88" s="55" t="str">
        <f t="shared" si="1"/>
        <v/>
      </c>
    </row>
    <row r="89" spans="1:3">
      <c r="A89" s="35">
        <v>84</v>
      </c>
      <c r="B89" s="182"/>
      <c r="C89" s="55" t="str">
        <f t="shared" si="1"/>
        <v/>
      </c>
    </row>
    <row r="90" spans="1:3">
      <c r="A90" s="35">
        <v>85</v>
      </c>
      <c r="B90" s="182"/>
      <c r="C90" s="55" t="str">
        <f t="shared" si="1"/>
        <v/>
      </c>
    </row>
    <row r="91" spans="1:3">
      <c r="A91" s="35">
        <v>86</v>
      </c>
      <c r="B91" s="182"/>
      <c r="C91" s="55" t="str">
        <f t="shared" si="1"/>
        <v/>
      </c>
    </row>
    <row r="92" spans="1:3">
      <c r="A92" s="35">
        <v>87</v>
      </c>
      <c r="B92" s="182"/>
      <c r="C92" s="55" t="str">
        <f t="shared" si="1"/>
        <v/>
      </c>
    </row>
    <row r="93" spans="1:3">
      <c r="A93" s="35">
        <v>88</v>
      </c>
      <c r="B93" s="182"/>
      <c r="C93" s="55" t="str">
        <f t="shared" si="1"/>
        <v/>
      </c>
    </row>
    <row r="94" spans="1:3">
      <c r="A94" s="35">
        <v>89</v>
      </c>
      <c r="B94" s="182"/>
      <c r="C94" s="55" t="str">
        <f t="shared" si="1"/>
        <v/>
      </c>
    </row>
    <row r="95" spans="1:3">
      <c r="A95" s="35">
        <v>90</v>
      </c>
      <c r="B95" s="182"/>
      <c r="C95" s="55" t="str">
        <f t="shared" si="1"/>
        <v/>
      </c>
    </row>
    <row r="96" spans="1:3">
      <c r="A96" s="35">
        <v>91</v>
      </c>
      <c r="B96" s="182"/>
      <c r="C96" s="55" t="str">
        <f t="shared" si="1"/>
        <v/>
      </c>
    </row>
    <row r="97" spans="1:3">
      <c r="A97" s="35">
        <v>92</v>
      </c>
      <c r="B97" s="182"/>
      <c r="C97" s="55" t="str">
        <f t="shared" si="1"/>
        <v/>
      </c>
    </row>
    <row r="98" spans="1:3">
      <c r="A98" s="35">
        <v>93</v>
      </c>
      <c r="B98" s="182"/>
      <c r="C98" s="55" t="str">
        <f t="shared" si="1"/>
        <v/>
      </c>
    </row>
    <row r="99" spans="1:3">
      <c r="A99" s="35">
        <v>94</v>
      </c>
      <c r="B99" s="182"/>
      <c r="C99" s="55" t="str">
        <f t="shared" si="1"/>
        <v/>
      </c>
    </row>
    <row r="100" spans="1:3">
      <c r="A100" s="35">
        <v>95</v>
      </c>
      <c r="B100" s="182"/>
      <c r="C100" s="55" t="str">
        <f t="shared" si="1"/>
        <v/>
      </c>
    </row>
    <row r="101" spans="1:3">
      <c r="A101" s="35">
        <v>96</v>
      </c>
      <c r="B101" s="182"/>
      <c r="C101" s="55" t="str">
        <f t="shared" si="1"/>
        <v/>
      </c>
    </row>
    <row r="102" spans="1:3">
      <c r="A102" s="35">
        <v>97</v>
      </c>
      <c r="B102" s="182"/>
      <c r="C102" s="55" t="str">
        <f t="shared" si="1"/>
        <v/>
      </c>
    </row>
    <row r="103" spans="1:3">
      <c r="A103" s="35">
        <v>98</v>
      </c>
      <c r="B103" s="182"/>
      <c r="C103" s="55" t="str">
        <f t="shared" si="1"/>
        <v/>
      </c>
    </row>
    <row r="104" spans="1:3">
      <c r="A104" s="35">
        <v>99</v>
      </c>
      <c r="B104" s="182"/>
      <c r="C104" s="55" t="str">
        <f t="shared" si="1"/>
        <v/>
      </c>
    </row>
    <row r="105" spans="1:3">
      <c r="A105" s="35">
        <v>100</v>
      </c>
      <c r="B105" s="182"/>
      <c r="C105" s="55" t="str">
        <f t="shared" si="1"/>
        <v/>
      </c>
    </row>
    <row r="106" spans="1:3">
      <c r="B106">
        <f>COUNTA($B$6:$B$105)</f>
        <v>0</v>
      </c>
    </row>
  </sheetData>
  <sheetProtection password="CD42" sheet="1" objects="1" scenarios="1"/>
  <mergeCells count="5">
    <mergeCell ref="A1:L2"/>
    <mergeCell ref="A3:C3"/>
    <mergeCell ref="B4:C4"/>
    <mergeCell ref="G6:H6"/>
    <mergeCell ref="F33:H33"/>
  </mergeCells>
  <dataValidations count="1">
    <dataValidation showInputMessage="1" showErrorMessage="1" sqref="A6:A105 A4 B4:C105 G6:H10 F7:F10 E6:F6 H46 H34 H36:H40 F34"/>
  </dataValidation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06"/>
  <sheetViews>
    <sheetView workbookViewId="0">
      <selection activeCell="D31" sqref="D31"/>
    </sheetView>
  </sheetViews>
  <sheetFormatPr baseColWidth="10" defaultRowHeight="15"/>
  <cols>
    <col min="4" max="5" width="11.140625" customWidth="1"/>
    <col min="6" max="6" width="49.28515625" bestFit="1" customWidth="1"/>
    <col min="7" max="7" width="18.85546875" customWidth="1"/>
  </cols>
  <sheetData>
    <row r="1" spans="1:14">
      <c r="A1" s="274" t="s">
        <v>347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</row>
    <row r="2" spans="1:14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</row>
    <row r="3" spans="1:14" s="57" customFormat="1">
      <c r="A3" s="275" t="s">
        <v>291</v>
      </c>
      <c r="B3" s="275"/>
      <c r="C3" s="275"/>
      <c r="D3" s="56"/>
      <c r="E3" s="56"/>
      <c r="F3" s="56"/>
      <c r="G3" s="56"/>
      <c r="H3" s="56"/>
      <c r="I3" s="56"/>
      <c r="J3" s="56"/>
      <c r="K3" s="56"/>
      <c r="L3" s="56"/>
    </row>
    <row r="4" spans="1:14">
      <c r="A4" s="181"/>
      <c r="B4" s="271" t="s">
        <v>259</v>
      </c>
      <c r="C4" s="272"/>
    </row>
    <row r="5" spans="1:14" ht="89.25" customHeight="1">
      <c r="A5" s="7"/>
      <c r="B5" s="180" t="s">
        <v>120</v>
      </c>
      <c r="C5" s="180" t="s">
        <v>121</v>
      </c>
      <c r="J5" s="40"/>
      <c r="L5" s="39"/>
      <c r="M5" s="39"/>
      <c r="N5" s="39"/>
    </row>
    <row r="6" spans="1:14" ht="15" customHeight="1">
      <c r="A6" s="35">
        <v>1</v>
      </c>
      <c r="B6" s="182"/>
      <c r="C6" s="55" t="str">
        <f>IF(B6="","",SMALL($B$6:$B$105,A6))</f>
        <v/>
      </c>
      <c r="E6" s="7"/>
      <c r="F6" s="7"/>
      <c r="G6" s="273" t="s">
        <v>260</v>
      </c>
      <c r="H6" s="273"/>
      <c r="J6" s="40"/>
      <c r="K6" s="39"/>
      <c r="L6" s="39"/>
      <c r="M6" s="39"/>
      <c r="N6" s="39"/>
    </row>
    <row r="7" spans="1:14" ht="15.75" customHeight="1">
      <c r="A7" s="35">
        <v>2</v>
      </c>
      <c r="B7" s="182"/>
      <c r="C7" s="55" t="str">
        <f t="shared" ref="C7:C70" si="0">IF(B7="","",SMALL($B$6:$B$105,A7))</f>
        <v/>
      </c>
      <c r="F7" s="59" t="s">
        <v>122</v>
      </c>
      <c r="G7" s="60" t="s">
        <v>123</v>
      </c>
      <c r="H7" s="53" t="str">
        <f>IF(B106&lt;50,"! 50 valeurs !",PERCENTILE($B$6:$B$105,0.16))</f>
        <v>! 50 valeurs !</v>
      </c>
      <c r="J7" s="40"/>
      <c r="K7" s="39"/>
      <c r="L7" s="39"/>
      <c r="M7" s="39"/>
      <c r="N7" s="39"/>
    </row>
    <row r="8" spans="1:14">
      <c r="A8" s="35">
        <v>3</v>
      </c>
      <c r="B8" s="182"/>
      <c r="C8" s="55" t="str">
        <f t="shared" si="0"/>
        <v/>
      </c>
      <c r="F8" s="59" t="s">
        <v>124</v>
      </c>
      <c r="G8" s="60" t="s">
        <v>125</v>
      </c>
      <c r="H8" s="53" t="str">
        <f>IF(B106&lt;50,"! 50 valeurs !",MEDIAN($B$6:$B$105))</f>
        <v>! 50 valeurs !</v>
      </c>
    </row>
    <row r="9" spans="1:14">
      <c r="A9" s="35">
        <v>4</v>
      </c>
      <c r="B9" s="182"/>
      <c r="C9" s="55" t="str">
        <f t="shared" si="0"/>
        <v/>
      </c>
      <c r="F9" s="59" t="s">
        <v>126</v>
      </c>
      <c r="G9" s="60" t="s">
        <v>127</v>
      </c>
      <c r="H9" s="53" t="str">
        <f>IF(B106&lt;50,"! 50 valeurs !",PERCENTILE($B$6:$B$105,0.84))</f>
        <v>! 50 valeurs !</v>
      </c>
    </row>
    <row r="10" spans="1:14">
      <c r="A10" s="35">
        <v>5</v>
      </c>
      <c r="B10" s="182"/>
      <c r="C10" s="55" t="str">
        <f t="shared" si="0"/>
        <v/>
      </c>
      <c r="F10" s="59" t="s">
        <v>128</v>
      </c>
      <c r="G10" s="61" t="s">
        <v>129</v>
      </c>
      <c r="H10" s="54" t="e">
        <f>H7/H9</f>
        <v>#VALUE!</v>
      </c>
    </row>
    <row r="11" spans="1:14">
      <c r="A11" s="35">
        <v>6</v>
      </c>
      <c r="B11" s="182"/>
      <c r="C11" s="55" t="str">
        <f t="shared" si="0"/>
        <v/>
      </c>
    </row>
    <row r="12" spans="1:14">
      <c r="A12" s="35">
        <v>7</v>
      </c>
      <c r="B12" s="182"/>
      <c r="C12" s="55" t="str">
        <f t="shared" si="0"/>
        <v/>
      </c>
    </row>
    <row r="13" spans="1:14">
      <c r="A13" s="35">
        <v>8</v>
      </c>
      <c r="B13" s="182"/>
      <c r="C13" s="55" t="str">
        <f t="shared" si="0"/>
        <v/>
      </c>
    </row>
    <row r="14" spans="1:14">
      <c r="A14" s="35">
        <v>9</v>
      </c>
      <c r="B14" s="182"/>
      <c r="C14" s="55" t="str">
        <f t="shared" si="0"/>
        <v/>
      </c>
    </row>
    <row r="15" spans="1:14">
      <c r="A15" s="35">
        <v>10</v>
      </c>
      <c r="B15" s="182"/>
      <c r="C15" s="55" t="str">
        <f t="shared" si="0"/>
        <v/>
      </c>
    </row>
    <row r="16" spans="1:14">
      <c r="A16" s="35">
        <v>11</v>
      </c>
      <c r="B16" s="182"/>
      <c r="C16" s="55" t="str">
        <f t="shared" si="0"/>
        <v/>
      </c>
    </row>
    <row r="17" spans="1:3">
      <c r="A17" s="35">
        <v>12</v>
      </c>
      <c r="B17" s="182"/>
      <c r="C17" s="55" t="str">
        <f t="shared" si="0"/>
        <v/>
      </c>
    </row>
    <row r="18" spans="1:3">
      <c r="A18" s="35">
        <v>13</v>
      </c>
      <c r="B18" s="182"/>
      <c r="C18" s="55" t="str">
        <f t="shared" si="0"/>
        <v/>
      </c>
    </row>
    <row r="19" spans="1:3">
      <c r="A19" s="35">
        <v>14</v>
      </c>
      <c r="B19" s="182"/>
      <c r="C19" s="55" t="str">
        <f t="shared" si="0"/>
        <v/>
      </c>
    </row>
    <row r="20" spans="1:3">
      <c r="A20" s="35">
        <v>15</v>
      </c>
      <c r="B20" s="182"/>
      <c r="C20" s="55" t="str">
        <f t="shared" si="0"/>
        <v/>
      </c>
    </row>
    <row r="21" spans="1:3">
      <c r="A21" s="35">
        <v>16</v>
      </c>
      <c r="B21" s="182"/>
      <c r="C21" s="55" t="str">
        <f t="shared" si="0"/>
        <v/>
      </c>
    </row>
    <row r="22" spans="1:3">
      <c r="A22" s="35">
        <v>17</v>
      </c>
      <c r="B22" s="182"/>
      <c r="C22" s="55" t="str">
        <f t="shared" si="0"/>
        <v/>
      </c>
    </row>
    <row r="23" spans="1:3">
      <c r="A23" s="35">
        <v>18</v>
      </c>
      <c r="B23" s="182"/>
      <c r="C23" s="55" t="str">
        <f t="shared" si="0"/>
        <v/>
      </c>
    </row>
    <row r="24" spans="1:3">
      <c r="A24" s="35">
        <v>19</v>
      </c>
      <c r="B24" s="182"/>
      <c r="C24" s="55" t="str">
        <f t="shared" si="0"/>
        <v/>
      </c>
    </row>
    <row r="25" spans="1:3">
      <c r="A25" s="35">
        <v>20</v>
      </c>
      <c r="B25" s="182"/>
      <c r="C25" s="55" t="str">
        <f t="shared" si="0"/>
        <v/>
      </c>
    </row>
    <row r="26" spans="1:3">
      <c r="A26" s="35">
        <v>21</v>
      </c>
      <c r="B26" s="182"/>
      <c r="C26" s="55" t="str">
        <f t="shared" si="0"/>
        <v/>
      </c>
    </row>
    <row r="27" spans="1:3">
      <c r="A27" s="35">
        <v>22</v>
      </c>
      <c r="B27" s="182"/>
      <c r="C27" s="55" t="str">
        <f t="shared" si="0"/>
        <v/>
      </c>
    </row>
    <row r="28" spans="1:3">
      <c r="A28" s="35">
        <v>23</v>
      </c>
      <c r="B28" s="182"/>
      <c r="C28" s="55" t="str">
        <f t="shared" si="0"/>
        <v/>
      </c>
    </row>
    <row r="29" spans="1:3">
      <c r="A29" s="35">
        <v>24</v>
      </c>
      <c r="B29" s="182"/>
      <c r="C29" s="55" t="str">
        <f t="shared" si="0"/>
        <v/>
      </c>
    </row>
    <row r="30" spans="1:3">
      <c r="A30" s="35">
        <v>25</v>
      </c>
      <c r="B30" s="182"/>
      <c r="C30" s="55" t="str">
        <f t="shared" si="0"/>
        <v/>
      </c>
    </row>
    <row r="31" spans="1:3">
      <c r="A31" s="35">
        <v>26</v>
      </c>
      <c r="B31" s="182"/>
      <c r="C31" s="55" t="str">
        <f t="shared" si="0"/>
        <v/>
      </c>
    </row>
    <row r="32" spans="1:3">
      <c r="A32" s="35">
        <v>27</v>
      </c>
      <c r="B32" s="182"/>
      <c r="C32" s="55" t="str">
        <f t="shared" si="0"/>
        <v/>
      </c>
    </row>
    <row r="33" spans="1:8">
      <c r="A33" s="35">
        <v>28</v>
      </c>
      <c r="B33" s="182"/>
      <c r="C33" s="55" t="str">
        <f t="shared" si="0"/>
        <v/>
      </c>
      <c r="F33" s="268" t="s">
        <v>130</v>
      </c>
      <c r="G33" s="269"/>
      <c r="H33" s="270"/>
    </row>
    <row r="34" spans="1:8" ht="25.5">
      <c r="A34" s="35">
        <v>29</v>
      </c>
      <c r="B34" s="182"/>
      <c r="C34" s="55" t="str">
        <f t="shared" si="0"/>
        <v/>
      </c>
      <c r="F34" s="36" t="s">
        <v>131</v>
      </c>
      <c r="G34" s="37" t="s">
        <v>132</v>
      </c>
      <c r="H34" s="37" t="s">
        <v>133</v>
      </c>
    </row>
    <row r="35" spans="1:8">
      <c r="A35" s="35">
        <v>30</v>
      </c>
      <c r="B35" s="182"/>
      <c r="C35" s="55" t="str">
        <f t="shared" si="0"/>
        <v/>
      </c>
      <c r="F35" s="35" t="s">
        <v>134</v>
      </c>
      <c r="G35" s="38" t="s">
        <v>135</v>
      </c>
      <c r="H35" s="35" t="s">
        <v>136</v>
      </c>
    </row>
    <row r="36" spans="1:8">
      <c r="A36" s="35">
        <v>31</v>
      </c>
      <c r="B36" s="182"/>
      <c r="C36" s="55" t="str">
        <f t="shared" si="0"/>
        <v/>
      </c>
      <c r="F36" s="35" t="s">
        <v>137</v>
      </c>
      <c r="G36" s="38" t="s">
        <v>135</v>
      </c>
      <c r="H36" s="35" t="s">
        <v>138</v>
      </c>
    </row>
    <row r="37" spans="1:8">
      <c r="A37" s="35">
        <v>32</v>
      </c>
      <c r="B37" s="182"/>
      <c r="C37" s="55" t="str">
        <f t="shared" si="0"/>
        <v/>
      </c>
      <c r="F37" s="35" t="s">
        <v>139</v>
      </c>
      <c r="G37" s="38" t="s">
        <v>140</v>
      </c>
      <c r="H37" s="35" t="s">
        <v>141</v>
      </c>
    </row>
    <row r="38" spans="1:8">
      <c r="A38" s="35">
        <v>33</v>
      </c>
      <c r="B38" s="182"/>
      <c r="C38" s="55" t="str">
        <f t="shared" si="0"/>
        <v/>
      </c>
      <c r="F38" s="35" t="s">
        <v>142</v>
      </c>
      <c r="G38" s="38" t="s">
        <v>143</v>
      </c>
      <c r="H38" s="35" t="s">
        <v>144</v>
      </c>
    </row>
    <row r="39" spans="1:8">
      <c r="A39" s="35">
        <v>34</v>
      </c>
      <c r="B39" s="182"/>
      <c r="C39" s="55" t="str">
        <f t="shared" si="0"/>
        <v/>
      </c>
      <c r="F39" s="35" t="s">
        <v>145</v>
      </c>
      <c r="G39" s="38" t="s">
        <v>146</v>
      </c>
      <c r="H39" s="35" t="s">
        <v>147</v>
      </c>
    </row>
    <row r="40" spans="1:8">
      <c r="A40" s="35">
        <v>35</v>
      </c>
      <c r="B40" s="182"/>
      <c r="C40" s="55" t="str">
        <f t="shared" si="0"/>
        <v/>
      </c>
      <c r="F40" s="35" t="s">
        <v>148</v>
      </c>
      <c r="G40" s="38" t="s">
        <v>149</v>
      </c>
      <c r="H40" s="35" t="s">
        <v>150</v>
      </c>
    </row>
    <row r="41" spans="1:8">
      <c r="A41" s="35">
        <v>36</v>
      </c>
      <c r="B41" s="182"/>
      <c r="C41" s="55" t="str">
        <f t="shared" si="0"/>
        <v/>
      </c>
      <c r="F41" s="35" t="s">
        <v>151</v>
      </c>
      <c r="G41" s="38" t="s">
        <v>152</v>
      </c>
      <c r="H41" s="35" t="s">
        <v>153</v>
      </c>
    </row>
    <row r="42" spans="1:8">
      <c r="A42" s="35">
        <v>37</v>
      </c>
      <c r="B42" s="182"/>
      <c r="C42" s="55" t="str">
        <f t="shared" si="0"/>
        <v/>
      </c>
      <c r="F42" s="35" t="s">
        <v>154</v>
      </c>
      <c r="G42" s="38" t="s">
        <v>155</v>
      </c>
      <c r="H42" s="35" t="s">
        <v>156</v>
      </c>
    </row>
    <row r="43" spans="1:8">
      <c r="A43" s="35">
        <v>38</v>
      </c>
      <c r="B43" s="182"/>
      <c r="C43" s="55" t="str">
        <f t="shared" si="0"/>
        <v/>
      </c>
      <c r="F43" s="35" t="s">
        <v>157</v>
      </c>
      <c r="G43" s="38" t="s">
        <v>158</v>
      </c>
      <c r="H43" s="35" t="s">
        <v>159</v>
      </c>
    </row>
    <row r="44" spans="1:8">
      <c r="A44" s="35">
        <v>39</v>
      </c>
      <c r="B44" s="182"/>
      <c r="C44" s="55" t="str">
        <f t="shared" si="0"/>
        <v/>
      </c>
      <c r="F44" s="35" t="s">
        <v>160</v>
      </c>
      <c r="G44" s="38" t="s">
        <v>161</v>
      </c>
      <c r="H44" s="35" t="s">
        <v>162</v>
      </c>
    </row>
    <row r="45" spans="1:8">
      <c r="A45" s="35">
        <v>40</v>
      </c>
      <c r="B45" s="182"/>
      <c r="C45" s="55" t="str">
        <f t="shared" si="0"/>
        <v/>
      </c>
      <c r="F45" s="35" t="s">
        <v>163</v>
      </c>
      <c r="G45" s="38" t="s">
        <v>164</v>
      </c>
      <c r="H45" s="35" t="s">
        <v>165</v>
      </c>
    </row>
    <row r="46" spans="1:8">
      <c r="A46" s="35">
        <v>41</v>
      </c>
      <c r="B46" s="182"/>
      <c r="C46" s="55" t="str">
        <f t="shared" si="0"/>
        <v/>
      </c>
      <c r="F46" s="35" t="s">
        <v>166</v>
      </c>
      <c r="G46" s="38" t="s">
        <v>167</v>
      </c>
      <c r="H46" s="35" t="s">
        <v>168</v>
      </c>
    </row>
    <row r="47" spans="1:8">
      <c r="A47" s="35">
        <v>42</v>
      </c>
      <c r="B47" s="182"/>
      <c r="C47" s="55" t="str">
        <f t="shared" si="0"/>
        <v/>
      </c>
    </row>
    <row r="48" spans="1:8">
      <c r="A48" s="35">
        <v>43</v>
      </c>
      <c r="B48" s="182"/>
      <c r="C48" s="55" t="str">
        <f t="shared" si="0"/>
        <v/>
      </c>
    </row>
    <row r="49" spans="1:3">
      <c r="A49" s="35">
        <v>44</v>
      </c>
      <c r="B49" s="182"/>
      <c r="C49" s="55" t="str">
        <f t="shared" si="0"/>
        <v/>
      </c>
    </row>
    <row r="50" spans="1:3">
      <c r="A50" s="35">
        <v>45</v>
      </c>
      <c r="B50" s="182"/>
      <c r="C50" s="55" t="str">
        <f t="shared" si="0"/>
        <v/>
      </c>
    </row>
    <row r="51" spans="1:3">
      <c r="A51" s="35">
        <v>46</v>
      </c>
      <c r="B51" s="182"/>
      <c r="C51" s="55" t="str">
        <f t="shared" si="0"/>
        <v/>
      </c>
    </row>
    <row r="52" spans="1:3">
      <c r="A52" s="35">
        <v>47</v>
      </c>
      <c r="B52" s="182"/>
      <c r="C52" s="55" t="str">
        <f t="shared" si="0"/>
        <v/>
      </c>
    </row>
    <row r="53" spans="1:3">
      <c r="A53" s="35">
        <v>48</v>
      </c>
      <c r="B53" s="182"/>
      <c r="C53" s="55" t="str">
        <f t="shared" si="0"/>
        <v/>
      </c>
    </row>
    <row r="54" spans="1:3">
      <c r="A54" s="35">
        <v>49</v>
      </c>
      <c r="B54" s="182"/>
      <c r="C54" s="55" t="str">
        <f t="shared" si="0"/>
        <v/>
      </c>
    </row>
    <row r="55" spans="1:3">
      <c r="A55" s="35">
        <v>50</v>
      </c>
      <c r="B55" s="182"/>
      <c r="C55" s="55" t="str">
        <f t="shared" si="0"/>
        <v/>
      </c>
    </row>
    <row r="56" spans="1:3">
      <c r="A56" s="35">
        <v>51</v>
      </c>
      <c r="B56" s="182"/>
      <c r="C56" s="55" t="str">
        <f t="shared" si="0"/>
        <v/>
      </c>
    </row>
    <row r="57" spans="1:3">
      <c r="A57" s="35">
        <v>52</v>
      </c>
      <c r="B57" s="182"/>
      <c r="C57" s="55" t="str">
        <f t="shared" si="0"/>
        <v/>
      </c>
    </row>
    <row r="58" spans="1:3">
      <c r="A58" s="35">
        <v>53</v>
      </c>
      <c r="B58" s="182"/>
      <c r="C58" s="55" t="str">
        <f t="shared" si="0"/>
        <v/>
      </c>
    </row>
    <row r="59" spans="1:3">
      <c r="A59" s="35">
        <v>54</v>
      </c>
      <c r="B59" s="182"/>
      <c r="C59" s="55" t="str">
        <f t="shared" si="0"/>
        <v/>
      </c>
    </row>
    <row r="60" spans="1:3">
      <c r="A60" s="35">
        <v>55</v>
      </c>
      <c r="B60" s="182"/>
      <c r="C60" s="55" t="str">
        <f t="shared" si="0"/>
        <v/>
      </c>
    </row>
    <row r="61" spans="1:3">
      <c r="A61" s="35">
        <v>56</v>
      </c>
      <c r="B61" s="182"/>
      <c r="C61" s="55" t="str">
        <f t="shared" si="0"/>
        <v/>
      </c>
    </row>
    <row r="62" spans="1:3">
      <c r="A62" s="35">
        <v>57</v>
      </c>
      <c r="B62" s="182"/>
      <c r="C62" s="55" t="str">
        <f t="shared" si="0"/>
        <v/>
      </c>
    </row>
    <row r="63" spans="1:3">
      <c r="A63" s="35">
        <v>58</v>
      </c>
      <c r="B63" s="182"/>
      <c r="C63" s="55" t="str">
        <f t="shared" si="0"/>
        <v/>
      </c>
    </row>
    <row r="64" spans="1:3">
      <c r="A64" s="35">
        <v>59</v>
      </c>
      <c r="B64" s="182"/>
      <c r="C64" s="55" t="str">
        <f t="shared" si="0"/>
        <v/>
      </c>
    </row>
    <row r="65" spans="1:3">
      <c r="A65" s="35">
        <v>60</v>
      </c>
      <c r="B65" s="182"/>
      <c r="C65" s="55" t="str">
        <f t="shared" si="0"/>
        <v/>
      </c>
    </row>
    <row r="66" spans="1:3">
      <c r="A66" s="35">
        <v>61</v>
      </c>
      <c r="B66" s="182"/>
      <c r="C66" s="55" t="str">
        <f t="shared" si="0"/>
        <v/>
      </c>
    </row>
    <row r="67" spans="1:3">
      <c r="A67" s="35">
        <v>62</v>
      </c>
      <c r="B67" s="182"/>
      <c r="C67" s="55" t="str">
        <f t="shared" si="0"/>
        <v/>
      </c>
    </row>
    <row r="68" spans="1:3">
      <c r="A68" s="35">
        <v>63</v>
      </c>
      <c r="B68" s="182"/>
      <c r="C68" s="55" t="str">
        <f t="shared" si="0"/>
        <v/>
      </c>
    </row>
    <row r="69" spans="1:3">
      <c r="A69" s="35">
        <v>64</v>
      </c>
      <c r="B69" s="182"/>
      <c r="C69" s="55" t="str">
        <f t="shared" si="0"/>
        <v/>
      </c>
    </row>
    <row r="70" spans="1:3">
      <c r="A70" s="35">
        <v>65</v>
      </c>
      <c r="B70" s="182"/>
      <c r="C70" s="55" t="str">
        <f t="shared" si="0"/>
        <v/>
      </c>
    </row>
    <row r="71" spans="1:3">
      <c r="A71" s="35">
        <v>66</v>
      </c>
      <c r="B71" s="182"/>
      <c r="C71" s="55" t="str">
        <f t="shared" ref="C71:C105" si="1">IF(B71="","",SMALL($B$6:$B$105,A71))</f>
        <v/>
      </c>
    </row>
    <row r="72" spans="1:3">
      <c r="A72" s="35">
        <v>67</v>
      </c>
      <c r="B72" s="182"/>
      <c r="C72" s="55" t="str">
        <f t="shared" si="1"/>
        <v/>
      </c>
    </row>
    <row r="73" spans="1:3">
      <c r="A73" s="35">
        <v>68</v>
      </c>
      <c r="B73" s="182"/>
      <c r="C73" s="55" t="str">
        <f t="shared" si="1"/>
        <v/>
      </c>
    </row>
    <row r="74" spans="1:3">
      <c r="A74" s="35">
        <v>69</v>
      </c>
      <c r="B74" s="182"/>
      <c r="C74" s="55" t="str">
        <f t="shared" si="1"/>
        <v/>
      </c>
    </row>
    <row r="75" spans="1:3">
      <c r="A75" s="35">
        <v>70</v>
      </c>
      <c r="B75" s="182"/>
      <c r="C75" s="55" t="str">
        <f t="shared" si="1"/>
        <v/>
      </c>
    </row>
    <row r="76" spans="1:3">
      <c r="A76" s="35">
        <v>71</v>
      </c>
      <c r="B76" s="182"/>
      <c r="C76" s="55" t="str">
        <f t="shared" si="1"/>
        <v/>
      </c>
    </row>
    <row r="77" spans="1:3">
      <c r="A77" s="35">
        <v>72</v>
      </c>
      <c r="B77" s="182"/>
      <c r="C77" s="55" t="str">
        <f t="shared" si="1"/>
        <v/>
      </c>
    </row>
    <row r="78" spans="1:3">
      <c r="A78" s="35">
        <v>73</v>
      </c>
      <c r="B78" s="182"/>
      <c r="C78" s="55" t="str">
        <f t="shared" si="1"/>
        <v/>
      </c>
    </row>
    <row r="79" spans="1:3">
      <c r="A79" s="35">
        <v>74</v>
      </c>
      <c r="B79" s="182"/>
      <c r="C79" s="55" t="str">
        <f t="shared" si="1"/>
        <v/>
      </c>
    </row>
    <row r="80" spans="1:3">
      <c r="A80" s="35">
        <v>75</v>
      </c>
      <c r="B80" s="182"/>
      <c r="C80" s="55" t="str">
        <f t="shared" si="1"/>
        <v/>
      </c>
    </row>
    <row r="81" spans="1:3">
      <c r="A81" s="35">
        <v>76</v>
      </c>
      <c r="B81" s="182"/>
      <c r="C81" s="55" t="str">
        <f t="shared" si="1"/>
        <v/>
      </c>
    </row>
    <row r="82" spans="1:3">
      <c r="A82" s="35">
        <v>77</v>
      </c>
      <c r="B82" s="182"/>
      <c r="C82" s="55" t="str">
        <f t="shared" si="1"/>
        <v/>
      </c>
    </row>
    <row r="83" spans="1:3">
      <c r="A83" s="35">
        <v>78</v>
      </c>
      <c r="B83" s="182"/>
      <c r="C83" s="55" t="str">
        <f t="shared" si="1"/>
        <v/>
      </c>
    </row>
    <row r="84" spans="1:3">
      <c r="A84" s="35">
        <v>79</v>
      </c>
      <c r="B84" s="182"/>
      <c r="C84" s="55" t="str">
        <f t="shared" si="1"/>
        <v/>
      </c>
    </row>
    <row r="85" spans="1:3">
      <c r="A85" s="35">
        <v>80</v>
      </c>
      <c r="B85" s="182"/>
      <c r="C85" s="55" t="str">
        <f t="shared" si="1"/>
        <v/>
      </c>
    </row>
    <row r="86" spans="1:3">
      <c r="A86" s="35">
        <v>81</v>
      </c>
      <c r="B86" s="182"/>
      <c r="C86" s="55" t="str">
        <f t="shared" si="1"/>
        <v/>
      </c>
    </row>
    <row r="87" spans="1:3">
      <c r="A87" s="35">
        <v>82</v>
      </c>
      <c r="B87" s="182"/>
      <c r="C87" s="55" t="str">
        <f t="shared" si="1"/>
        <v/>
      </c>
    </row>
    <row r="88" spans="1:3">
      <c r="A88" s="35">
        <v>83</v>
      </c>
      <c r="B88" s="182"/>
      <c r="C88" s="55" t="str">
        <f t="shared" si="1"/>
        <v/>
      </c>
    </row>
    <row r="89" spans="1:3">
      <c r="A89" s="35">
        <v>84</v>
      </c>
      <c r="B89" s="182"/>
      <c r="C89" s="55" t="str">
        <f t="shared" si="1"/>
        <v/>
      </c>
    </row>
    <row r="90" spans="1:3">
      <c r="A90" s="35">
        <v>85</v>
      </c>
      <c r="B90" s="182"/>
      <c r="C90" s="55" t="str">
        <f t="shared" si="1"/>
        <v/>
      </c>
    </row>
    <row r="91" spans="1:3">
      <c r="A91" s="35">
        <v>86</v>
      </c>
      <c r="B91" s="182"/>
      <c r="C91" s="55" t="str">
        <f t="shared" si="1"/>
        <v/>
      </c>
    </row>
    <row r="92" spans="1:3">
      <c r="A92" s="35">
        <v>87</v>
      </c>
      <c r="B92" s="182"/>
      <c r="C92" s="55" t="str">
        <f t="shared" si="1"/>
        <v/>
      </c>
    </row>
    <row r="93" spans="1:3">
      <c r="A93" s="35">
        <v>88</v>
      </c>
      <c r="B93" s="182"/>
      <c r="C93" s="55" t="str">
        <f t="shared" si="1"/>
        <v/>
      </c>
    </row>
    <row r="94" spans="1:3">
      <c r="A94" s="35">
        <v>89</v>
      </c>
      <c r="B94" s="182"/>
      <c r="C94" s="55" t="str">
        <f t="shared" si="1"/>
        <v/>
      </c>
    </row>
    <row r="95" spans="1:3">
      <c r="A95" s="35">
        <v>90</v>
      </c>
      <c r="B95" s="182"/>
      <c r="C95" s="55" t="str">
        <f t="shared" si="1"/>
        <v/>
      </c>
    </row>
    <row r="96" spans="1:3">
      <c r="A96" s="35">
        <v>91</v>
      </c>
      <c r="B96" s="182"/>
      <c r="C96" s="55" t="str">
        <f t="shared" si="1"/>
        <v/>
      </c>
    </row>
    <row r="97" spans="1:3">
      <c r="A97" s="35">
        <v>92</v>
      </c>
      <c r="B97" s="182"/>
      <c r="C97" s="55" t="str">
        <f t="shared" si="1"/>
        <v/>
      </c>
    </row>
    <row r="98" spans="1:3">
      <c r="A98" s="35">
        <v>93</v>
      </c>
      <c r="B98" s="182"/>
      <c r="C98" s="55" t="str">
        <f t="shared" si="1"/>
        <v/>
      </c>
    </row>
    <row r="99" spans="1:3">
      <c r="A99" s="35">
        <v>94</v>
      </c>
      <c r="B99" s="182"/>
      <c r="C99" s="55" t="str">
        <f t="shared" si="1"/>
        <v/>
      </c>
    </row>
    <row r="100" spans="1:3">
      <c r="A100" s="35">
        <v>95</v>
      </c>
      <c r="B100" s="182"/>
      <c r="C100" s="55" t="str">
        <f t="shared" si="1"/>
        <v/>
      </c>
    </row>
    <row r="101" spans="1:3">
      <c r="A101" s="35">
        <v>96</v>
      </c>
      <c r="B101" s="182"/>
      <c r="C101" s="55" t="str">
        <f t="shared" si="1"/>
        <v/>
      </c>
    </row>
    <row r="102" spans="1:3">
      <c r="A102" s="35">
        <v>97</v>
      </c>
      <c r="B102" s="182"/>
      <c r="C102" s="55" t="str">
        <f t="shared" si="1"/>
        <v/>
      </c>
    </row>
    <row r="103" spans="1:3">
      <c r="A103" s="35">
        <v>98</v>
      </c>
      <c r="B103" s="182"/>
      <c r="C103" s="55" t="str">
        <f t="shared" si="1"/>
        <v/>
      </c>
    </row>
    <row r="104" spans="1:3">
      <c r="A104" s="35">
        <v>99</v>
      </c>
      <c r="B104" s="182"/>
      <c r="C104" s="55" t="str">
        <f t="shared" si="1"/>
        <v/>
      </c>
    </row>
    <row r="105" spans="1:3">
      <c r="A105" s="35">
        <v>100</v>
      </c>
      <c r="B105" s="182"/>
      <c r="C105" s="55" t="str">
        <f t="shared" si="1"/>
        <v/>
      </c>
    </row>
    <row r="106" spans="1:3">
      <c r="B106">
        <f>COUNTA($B$6:$B$105)</f>
        <v>0</v>
      </c>
    </row>
  </sheetData>
  <sheetProtection password="CD42" sheet="1" objects="1" scenarios="1"/>
  <mergeCells count="5">
    <mergeCell ref="A1:L2"/>
    <mergeCell ref="A3:C3"/>
    <mergeCell ref="B4:C4"/>
    <mergeCell ref="G6:H6"/>
    <mergeCell ref="F33:H33"/>
  </mergeCells>
  <dataValidations count="1">
    <dataValidation showInputMessage="1" showErrorMessage="1" sqref="A6:A105 A4 B4:C105 G6:H10 F7:F10 E6:F6 H46 H34 H36:H40 F34"/>
  </dataValidation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55"/>
  <sheetViews>
    <sheetView workbookViewId="0">
      <selection activeCell="G50" sqref="G50"/>
    </sheetView>
  </sheetViews>
  <sheetFormatPr baseColWidth="10" defaultRowHeight="15"/>
  <cols>
    <col min="2" max="2" width="27.42578125" bestFit="1" customWidth="1"/>
    <col min="3" max="3" width="26.28515625" customWidth="1"/>
    <col min="5" max="5" width="14.140625" customWidth="1"/>
    <col min="6" max="6" width="27.42578125" bestFit="1" customWidth="1"/>
    <col min="7" max="7" width="27" customWidth="1"/>
    <col min="9" max="9" width="13" customWidth="1"/>
    <col min="10" max="10" width="27.42578125" bestFit="1" customWidth="1"/>
    <col min="11" max="11" width="22.85546875" customWidth="1"/>
  </cols>
  <sheetData>
    <row r="1" spans="1:11">
      <c r="A1" s="276" t="s">
        <v>290</v>
      </c>
      <c r="B1" s="276"/>
      <c r="C1" s="276"/>
      <c r="E1" s="276" t="s">
        <v>290</v>
      </c>
      <c r="F1" s="276"/>
      <c r="G1" s="276"/>
      <c r="I1" s="276" t="s">
        <v>290</v>
      </c>
      <c r="J1" s="276"/>
      <c r="K1" s="276"/>
    </row>
    <row r="2" spans="1:11" ht="25.5" customHeight="1">
      <c r="A2" s="245" t="s">
        <v>28</v>
      </c>
      <c r="B2" s="245"/>
      <c r="C2" s="179"/>
      <c r="E2" s="245" t="s">
        <v>28</v>
      </c>
      <c r="F2" s="245"/>
      <c r="G2" s="179"/>
      <c r="I2" s="245" t="s">
        <v>28</v>
      </c>
      <c r="J2" s="245"/>
      <c r="K2" s="179"/>
    </row>
    <row r="3" spans="1:11" ht="25.5" customHeight="1">
      <c r="A3" s="277" t="s">
        <v>30</v>
      </c>
      <c r="B3" s="12" t="s">
        <v>31</v>
      </c>
      <c r="C3" s="179"/>
      <c r="E3" s="277" t="s">
        <v>30</v>
      </c>
      <c r="F3" s="12" t="s">
        <v>31</v>
      </c>
      <c r="G3" s="179"/>
      <c r="I3" s="277" t="s">
        <v>30</v>
      </c>
      <c r="J3" s="12" t="s">
        <v>31</v>
      </c>
      <c r="K3" s="179"/>
    </row>
    <row r="4" spans="1:11">
      <c r="A4" s="278"/>
      <c r="B4" s="12" t="s">
        <v>32</v>
      </c>
      <c r="C4" s="179"/>
      <c r="E4" s="278"/>
      <c r="F4" s="12" t="s">
        <v>32</v>
      </c>
      <c r="G4" s="179"/>
      <c r="I4" s="278"/>
      <c r="J4" s="12" t="s">
        <v>32</v>
      </c>
      <c r="K4" s="179"/>
    </row>
    <row r="5" spans="1:11" ht="15" customHeight="1">
      <c r="A5" s="245" t="s">
        <v>256</v>
      </c>
      <c r="B5" s="245"/>
      <c r="C5" s="179"/>
      <c r="E5" s="245" t="s">
        <v>256</v>
      </c>
      <c r="F5" s="245"/>
      <c r="G5" s="179"/>
      <c r="I5" s="245" t="s">
        <v>256</v>
      </c>
      <c r="J5" s="245"/>
      <c r="K5" s="179"/>
    </row>
    <row r="6" spans="1:11" ht="9.75" customHeight="1">
      <c r="A6" s="279"/>
      <c r="B6" s="280"/>
      <c r="C6" s="281"/>
      <c r="E6" s="279"/>
      <c r="F6" s="280"/>
      <c r="G6" s="281"/>
      <c r="I6" s="279"/>
      <c r="J6" s="280"/>
      <c r="K6" s="281"/>
    </row>
    <row r="7" spans="1:11" ht="25.5">
      <c r="A7" s="16"/>
      <c r="B7" s="52" t="s">
        <v>33</v>
      </c>
      <c r="C7" s="52" t="s">
        <v>34</v>
      </c>
      <c r="E7" s="16"/>
      <c r="F7" s="52" t="s">
        <v>33</v>
      </c>
      <c r="G7" s="52" t="s">
        <v>34</v>
      </c>
      <c r="I7" s="16"/>
      <c r="J7" s="52" t="s">
        <v>33</v>
      </c>
      <c r="K7" s="52" t="s">
        <v>34</v>
      </c>
    </row>
    <row r="8" spans="1:11">
      <c r="A8" s="16" t="s">
        <v>36</v>
      </c>
      <c r="B8" s="171"/>
      <c r="C8" s="172"/>
      <c r="E8" s="16" t="s">
        <v>36</v>
      </c>
      <c r="F8" s="171"/>
      <c r="G8" s="172"/>
      <c r="I8" s="16" t="s">
        <v>36</v>
      </c>
      <c r="J8" s="171"/>
      <c r="K8" s="172"/>
    </row>
    <row r="9" spans="1:11">
      <c r="A9" s="16" t="s">
        <v>37</v>
      </c>
      <c r="B9" s="171"/>
      <c r="C9" s="172"/>
      <c r="E9" s="16" t="s">
        <v>37</v>
      </c>
      <c r="F9" s="171"/>
      <c r="G9" s="172"/>
      <c r="I9" s="16" t="s">
        <v>37</v>
      </c>
      <c r="J9" s="171"/>
      <c r="K9" s="172"/>
    </row>
    <row r="10" spans="1:11">
      <c r="A10" s="16" t="s">
        <v>38</v>
      </c>
      <c r="B10" s="171"/>
      <c r="C10" s="172"/>
      <c r="E10" s="16" t="s">
        <v>38</v>
      </c>
      <c r="F10" s="171"/>
      <c r="G10" s="172"/>
      <c r="I10" s="16" t="s">
        <v>38</v>
      </c>
      <c r="J10" s="171"/>
      <c r="K10" s="172"/>
    </row>
    <row r="11" spans="1:11">
      <c r="A11" s="16" t="s">
        <v>39</v>
      </c>
      <c r="B11" s="171"/>
      <c r="C11" s="172"/>
      <c r="E11" s="16" t="s">
        <v>39</v>
      </c>
      <c r="F11" s="171"/>
      <c r="G11" s="172"/>
      <c r="I11" s="16" t="s">
        <v>39</v>
      </c>
      <c r="J11" s="171"/>
      <c r="K11" s="172"/>
    </row>
    <row r="12" spans="1:11">
      <c r="A12" s="16" t="s">
        <v>40</v>
      </c>
      <c r="B12" s="171"/>
      <c r="C12" s="172"/>
      <c r="E12" s="16" t="s">
        <v>40</v>
      </c>
      <c r="F12" s="171"/>
      <c r="G12" s="172"/>
      <c r="I12" s="16" t="s">
        <v>40</v>
      </c>
      <c r="J12" s="171"/>
      <c r="K12" s="172"/>
    </row>
    <row r="13" spans="1:11">
      <c r="A13" s="16" t="s">
        <v>41</v>
      </c>
      <c r="B13" s="171"/>
      <c r="C13" s="172"/>
      <c r="E13" s="16" t="s">
        <v>41</v>
      </c>
      <c r="F13" s="171"/>
      <c r="G13" s="172"/>
      <c r="I13" s="16" t="s">
        <v>41</v>
      </c>
      <c r="J13" s="171"/>
      <c r="K13" s="172"/>
    </row>
    <row r="14" spans="1:11">
      <c r="A14" s="16" t="s">
        <v>42</v>
      </c>
      <c r="B14" s="171"/>
      <c r="C14" s="172"/>
      <c r="E14" s="16" t="s">
        <v>42</v>
      </c>
      <c r="F14" s="171"/>
      <c r="G14" s="172"/>
      <c r="I14" s="16" t="s">
        <v>42</v>
      </c>
      <c r="J14" s="171"/>
      <c r="K14" s="172"/>
    </row>
    <row r="15" spans="1:11">
      <c r="A15" s="16" t="s">
        <v>43</v>
      </c>
      <c r="B15" s="171"/>
      <c r="C15" s="172"/>
      <c r="E15" s="16" t="s">
        <v>43</v>
      </c>
      <c r="F15" s="171"/>
      <c r="G15" s="172"/>
      <c r="I15" s="16" t="s">
        <v>43</v>
      </c>
      <c r="J15" s="171"/>
      <c r="K15" s="172"/>
    </row>
    <row r="16" spans="1:11">
      <c r="A16" s="16" t="s">
        <v>44</v>
      </c>
      <c r="B16" s="171"/>
      <c r="C16" s="172"/>
      <c r="E16" s="16" t="s">
        <v>44</v>
      </c>
      <c r="F16" s="171"/>
      <c r="G16" s="172"/>
      <c r="I16" s="16" t="s">
        <v>44</v>
      </c>
      <c r="J16" s="171"/>
      <c r="K16" s="172"/>
    </row>
    <row r="17" spans="1:11">
      <c r="A17" s="16" t="s">
        <v>45</v>
      </c>
      <c r="B17" s="171"/>
      <c r="C17" s="172"/>
      <c r="E17" s="16" t="s">
        <v>45</v>
      </c>
      <c r="F17" s="171"/>
      <c r="G17" s="172"/>
      <c r="I17" s="16" t="s">
        <v>45</v>
      </c>
      <c r="J17" s="171"/>
      <c r="K17" s="172"/>
    </row>
    <row r="18" spans="1:11">
      <c r="A18" s="16" t="s">
        <v>46</v>
      </c>
      <c r="B18" s="171"/>
      <c r="C18" s="172"/>
      <c r="E18" s="16" t="s">
        <v>46</v>
      </c>
      <c r="F18" s="171"/>
      <c r="G18" s="172"/>
      <c r="I18" s="16" t="s">
        <v>46</v>
      </c>
      <c r="J18" s="171"/>
      <c r="K18" s="172"/>
    </row>
    <row r="19" spans="1:11">
      <c r="A19" s="16" t="s">
        <v>47</v>
      </c>
      <c r="B19" s="171"/>
      <c r="C19" s="172"/>
      <c r="E19" s="16" t="s">
        <v>47</v>
      </c>
      <c r="F19" s="171"/>
      <c r="G19" s="172"/>
      <c r="I19" s="16" t="s">
        <v>47</v>
      </c>
      <c r="J19" s="171"/>
      <c r="K19" s="172"/>
    </row>
    <row r="20" spans="1:11">
      <c r="A20" s="16" t="s">
        <v>48</v>
      </c>
      <c r="B20" s="171"/>
      <c r="C20" s="172"/>
      <c r="E20" s="16" t="s">
        <v>48</v>
      </c>
      <c r="F20" s="171"/>
      <c r="G20" s="172"/>
      <c r="I20" s="16" t="s">
        <v>48</v>
      </c>
      <c r="J20" s="171"/>
      <c r="K20" s="172"/>
    </row>
    <row r="21" spans="1:11">
      <c r="A21" s="16" t="s">
        <v>49</v>
      </c>
      <c r="B21" s="171"/>
      <c r="C21" s="172"/>
      <c r="E21" s="16" t="s">
        <v>49</v>
      </c>
      <c r="F21" s="171"/>
      <c r="G21" s="172"/>
      <c r="I21" s="16" t="s">
        <v>49</v>
      </c>
      <c r="J21" s="171"/>
      <c r="K21" s="172"/>
    </row>
    <row r="22" spans="1:11">
      <c r="A22" s="16" t="s">
        <v>50</v>
      </c>
      <c r="B22" s="171"/>
      <c r="C22" s="172"/>
      <c r="E22" s="16" t="s">
        <v>50</v>
      </c>
      <c r="F22" s="171"/>
      <c r="G22" s="172"/>
      <c r="I22" s="16" t="s">
        <v>50</v>
      </c>
      <c r="J22" s="171"/>
      <c r="K22" s="172"/>
    </row>
    <row r="23" spans="1:11">
      <c r="A23" s="16" t="s">
        <v>51</v>
      </c>
      <c r="B23" s="171"/>
      <c r="C23" s="172"/>
      <c r="E23" s="16" t="s">
        <v>51</v>
      </c>
      <c r="F23" s="171"/>
      <c r="G23" s="172"/>
      <c r="I23" s="16" t="s">
        <v>51</v>
      </c>
      <c r="J23" s="171"/>
      <c r="K23" s="172"/>
    </row>
    <row r="24" spans="1:11">
      <c r="A24" s="16" t="s">
        <v>52</v>
      </c>
      <c r="B24" s="171"/>
      <c r="C24" s="172"/>
      <c r="E24" s="16" t="s">
        <v>52</v>
      </c>
      <c r="F24" s="171"/>
      <c r="G24" s="172"/>
      <c r="I24" s="16" t="s">
        <v>52</v>
      </c>
      <c r="J24" s="171"/>
      <c r="K24" s="172"/>
    </row>
    <row r="25" spans="1:11">
      <c r="A25" s="16" t="s">
        <v>53</v>
      </c>
      <c r="B25" s="171"/>
      <c r="C25" s="172"/>
      <c r="E25" s="16" t="s">
        <v>53</v>
      </c>
      <c r="F25" s="171"/>
      <c r="G25" s="172"/>
      <c r="I25" s="16" t="s">
        <v>53</v>
      </c>
      <c r="J25" s="171"/>
      <c r="K25" s="172"/>
    </row>
    <row r="26" spans="1:11">
      <c r="A26" s="16" t="s">
        <v>54</v>
      </c>
      <c r="B26" s="171"/>
      <c r="C26" s="172"/>
      <c r="E26" s="16" t="s">
        <v>54</v>
      </c>
      <c r="F26" s="171"/>
      <c r="G26" s="172"/>
      <c r="I26" s="16" t="s">
        <v>54</v>
      </c>
      <c r="J26" s="171"/>
      <c r="K26" s="172"/>
    </row>
    <row r="27" spans="1:11">
      <c r="A27" s="16" t="s">
        <v>55</v>
      </c>
      <c r="B27" s="171"/>
      <c r="C27" s="172"/>
      <c r="E27" s="16" t="s">
        <v>55</v>
      </c>
      <c r="F27" s="171"/>
      <c r="G27" s="172"/>
      <c r="I27" s="16" t="s">
        <v>55</v>
      </c>
      <c r="J27" s="171"/>
      <c r="K27" s="172"/>
    </row>
    <row r="28" spans="1:11">
      <c r="A28" s="75"/>
      <c r="B28" s="87"/>
      <c r="C28" s="88"/>
      <c r="E28" s="75"/>
      <c r="F28" s="87"/>
      <c r="G28" s="88"/>
      <c r="I28" s="75"/>
      <c r="J28" s="87"/>
      <c r="K28" s="88"/>
    </row>
    <row r="29" spans="1:11">
      <c r="A29" s="276" t="s">
        <v>290</v>
      </c>
      <c r="B29" s="276"/>
      <c r="C29" s="276"/>
      <c r="E29" s="276" t="s">
        <v>290</v>
      </c>
      <c r="F29" s="276"/>
      <c r="G29" s="276"/>
      <c r="I29" s="276" t="s">
        <v>290</v>
      </c>
      <c r="J29" s="276"/>
      <c r="K29" s="276"/>
    </row>
    <row r="30" spans="1:11" ht="15" customHeight="1">
      <c r="A30" s="245" t="s">
        <v>28</v>
      </c>
      <c r="B30" s="245"/>
      <c r="C30" s="179"/>
      <c r="E30" s="245" t="s">
        <v>28</v>
      </c>
      <c r="F30" s="245"/>
      <c r="G30" s="179"/>
      <c r="I30" s="245" t="s">
        <v>28</v>
      </c>
      <c r="J30" s="245"/>
      <c r="K30" s="179"/>
    </row>
    <row r="31" spans="1:11" ht="15" customHeight="1">
      <c r="A31" s="277" t="s">
        <v>30</v>
      </c>
      <c r="B31" s="12" t="s">
        <v>31</v>
      </c>
      <c r="C31" s="179"/>
      <c r="E31" s="277" t="s">
        <v>30</v>
      </c>
      <c r="F31" s="12" t="s">
        <v>31</v>
      </c>
      <c r="G31" s="179"/>
      <c r="I31" s="277" t="s">
        <v>30</v>
      </c>
      <c r="J31" s="12" t="s">
        <v>31</v>
      </c>
      <c r="K31" s="179"/>
    </row>
    <row r="32" spans="1:11">
      <c r="A32" s="278"/>
      <c r="B32" s="12" t="s">
        <v>32</v>
      </c>
      <c r="C32" s="179"/>
      <c r="E32" s="278"/>
      <c r="F32" s="12" t="s">
        <v>32</v>
      </c>
      <c r="G32" s="179"/>
      <c r="I32" s="278"/>
      <c r="J32" s="12" t="s">
        <v>32</v>
      </c>
      <c r="K32" s="179"/>
    </row>
    <row r="33" spans="1:11" ht="15" customHeight="1">
      <c r="A33" s="245" t="s">
        <v>256</v>
      </c>
      <c r="B33" s="245"/>
      <c r="C33" s="179"/>
      <c r="E33" s="245" t="s">
        <v>256</v>
      </c>
      <c r="F33" s="245"/>
      <c r="G33" s="179"/>
      <c r="I33" s="245" t="s">
        <v>256</v>
      </c>
      <c r="J33" s="245"/>
      <c r="K33" s="179"/>
    </row>
    <row r="34" spans="1:11" ht="9.75" customHeight="1">
      <c r="A34" s="279"/>
      <c r="B34" s="280"/>
      <c r="C34" s="281"/>
      <c r="E34" s="279"/>
      <c r="F34" s="280"/>
      <c r="G34" s="281"/>
      <c r="I34" s="279"/>
      <c r="J34" s="280"/>
      <c r="K34" s="281"/>
    </row>
    <row r="35" spans="1:11" ht="25.5">
      <c r="A35" s="16"/>
      <c r="B35" s="52" t="s">
        <v>33</v>
      </c>
      <c r="C35" s="52" t="s">
        <v>34</v>
      </c>
      <c r="E35" s="16"/>
      <c r="F35" s="52" t="s">
        <v>33</v>
      </c>
      <c r="G35" s="52" t="s">
        <v>34</v>
      </c>
      <c r="I35" s="16"/>
      <c r="J35" s="52" t="s">
        <v>33</v>
      </c>
      <c r="K35" s="52" t="s">
        <v>34</v>
      </c>
    </row>
    <row r="36" spans="1:11">
      <c r="A36" s="16" t="s">
        <v>36</v>
      </c>
      <c r="B36" s="171"/>
      <c r="C36" s="172"/>
      <c r="E36" s="16" t="s">
        <v>36</v>
      </c>
      <c r="F36" s="171"/>
      <c r="G36" s="172"/>
      <c r="I36" s="16" t="s">
        <v>36</v>
      </c>
      <c r="J36" s="171"/>
      <c r="K36" s="172"/>
    </row>
    <row r="37" spans="1:11">
      <c r="A37" s="16" t="s">
        <v>37</v>
      </c>
      <c r="B37" s="171"/>
      <c r="C37" s="172"/>
      <c r="E37" s="16" t="s">
        <v>37</v>
      </c>
      <c r="F37" s="171"/>
      <c r="G37" s="172"/>
      <c r="I37" s="16" t="s">
        <v>37</v>
      </c>
      <c r="J37" s="171"/>
      <c r="K37" s="172"/>
    </row>
    <row r="38" spans="1:11">
      <c r="A38" s="16" t="s">
        <v>38</v>
      </c>
      <c r="B38" s="171"/>
      <c r="C38" s="172"/>
      <c r="E38" s="16" t="s">
        <v>38</v>
      </c>
      <c r="F38" s="171"/>
      <c r="G38" s="172"/>
      <c r="I38" s="16" t="s">
        <v>38</v>
      </c>
      <c r="J38" s="171"/>
      <c r="K38" s="172"/>
    </row>
    <row r="39" spans="1:11">
      <c r="A39" s="16" t="s">
        <v>39</v>
      </c>
      <c r="B39" s="171"/>
      <c r="C39" s="172"/>
      <c r="E39" s="16" t="s">
        <v>39</v>
      </c>
      <c r="F39" s="171"/>
      <c r="G39" s="172"/>
      <c r="I39" s="16" t="s">
        <v>39</v>
      </c>
      <c r="J39" s="171"/>
      <c r="K39" s="172"/>
    </row>
    <row r="40" spans="1:11">
      <c r="A40" s="16" t="s">
        <v>40</v>
      </c>
      <c r="B40" s="171"/>
      <c r="C40" s="172"/>
      <c r="E40" s="16" t="s">
        <v>40</v>
      </c>
      <c r="F40" s="171"/>
      <c r="G40" s="172"/>
      <c r="I40" s="16" t="s">
        <v>40</v>
      </c>
      <c r="J40" s="171"/>
      <c r="K40" s="172"/>
    </row>
    <row r="41" spans="1:11">
      <c r="A41" s="16" t="s">
        <v>41</v>
      </c>
      <c r="B41" s="171"/>
      <c r="C41" s="172"/>
      <c r="E41" s="16" t="s">
        <v>41</v>
      </c>
      <c r="F41" s="171"/>
      <c r="G41" s="172"/>
      <c r="I41" s="16" t="s">
        <v>41</v>
      </c>
      <c r="J41" s="171"/>
      <c r="K41" s="172"/>
    </row>
    <row r="42" spans="1:11">
      <c r="A42" s="16" t="s">
        <v>42</v>
      </c>
      <c r="B42" s="171"/>
      <c r="C42" s="172"/>
      <c r="E42" s="16" t="s">
        <v>42</v>
      </c>
      <c r="F42" s="171"/>
      <c r="G42" s="172"/>
      <c r="I42" s="16" t="s">
        <v>42</v>
      </c>
      <c r="J42" s="171"/>
      <c r="K42" s="172"/>
    </row>
    <row r="43" spans="1:11">
      <c r="A43" s="16" t="s">
        <v>43</v>
      </c>
      <c r="B43" s="171"/>
      <c r="C43" s="172"/>
      <c r="E43" s="16" t="s">
        <v>43</v>
      </c>
      <c r="F43" s="171"/>
      <c r="G43" s="172"/>
      <c r="I43" s="16" t="s">
        <v>43</v>
      </c>
      <c r="J43" s="171"/>
      <c r="K43" s="172"/>
    </row>
    <row r="44" spans="1:11">
      <c r="A44" s="16" t="s">
        <v>44</v>
      </c>
      <c r="B44" s="171"/>
      <c r="C44" s="172"/>
      <c r="E44" s="16" t="s">
        <v>44</v>
      </c>
      <c r="F44" s="171"/>
      <c r="G44" s="172"/>
      <c r="I44" s="16" t="s">
        <v>44</v>
      </c>
      <c r="J44" s="171"/>
      <c r="K44" s="172"/>
    </row>
    <row r="45" spans="1:11">
      <c r="A45" s="16" t="s">
        <v>45</v>
      </c>
      <c r="B45" s="171"/>
      <c r="C45" s="172"/>
      <c r="E45" s="16" t="s">
        <v>45</v>
      </c>
      <c r="F45" s="171"/>
      <c r="G45" s="172"/>
      <c r="I45" s="16" t="s">
        <v>45</v>
      </c>
      <c r="J45" s="171"/>
      <c r="K45" s="172"/>
    </row>
    <row r="46" spans="1:11">
      <c r="A46" s="16" t="s">
        <v>46</v>
      </c>
      <c r="B46" s="171"/>
      <c r="C46" s="172"/>
      <c r="E46" s="16" t="s">
        <v>46</v>
      </c>
      <c r="F46" s="171"/>
      <c r="G46" s="172"/>
      <c r="I46" s="16" t="s">
        <v>46</v>
      </c>
      <c r="J46" s="171"/>
      <c r="K46" s="172"/>
    </row>
    <row r="47" spans="1:11">
      <c r="A47" s="16" t="s">
        <v>47</v>
      </c>
      <c r="B47" s="171"/>
      <c r="C47" s="172"/>
      <c r="E47" s="16" t="s">
        <v>47</v>
      </c>
      <c r="F47" s="171"/>
      <c r="G47" s="172"/>
      <c r="I47" s="16" t="s">
        <v>47</v>
      </c>
      <c r="J47" s="171"/>
      <c r="K47" s="172"/>
    </row>
    <row r="48" spans="1:11">
      <c r="A48" s="16" t="s">
        <v>48</v>
      </c>
      <c r="B48" s="171"/>
      <c r="C48" s="172"/>
      <c r="E48" s="16" t="s">
        <v>48</v>
      </c>
      <c r="F48" s="171"/>
      <c r="G48" s="172"/>
      <c r="I48" s="16" t="s">
        <v>48</v>
      </c>
      <c r="J48" s="171"/>
      <c r="K48" s="172"/>
    </row>
    <row r="49" spans="1:11">
      <c r="A49" s="16" t="s">
        <v>49</v>
      </c>
      <c r="B49" s="171"/>
      <c r="C49" s="172"/>
      <c r="E49" s="16" t="s">
        <v>49</v>
      </c>
      <c r="F49" s="171"/>
      <c r="G49" s="172"/>
      <c r="I49" s="16" t="s">
        <v>49</v>
      </c>
      <c r="J49" s="171"/>
      <c r="K49" s="172"/>
    </row>
    <row r="50" spans="1:11">
      <c r="A50" s="16" t="s">
        <v>50</v>
      </c>
      <c r="B50" s="171"/>
      <c r="C50" s="172"/>
      <c r="E50" s="16" t="s">
        <v>50</v>
      </c>
      <c r="F50" s="171"/>
      <c r="G50" s="172"/>
      <c r="I50" s="16" t="s">
        <v>50</v>
      </c>
      <c r="J50" s="171"/>
      <c r="K50" s="172"/>
    </row>
    <row r="51" spans="1:11">
      <c r="A51" s="16" t="s">
        <v>51</v>
      </c>
      <c r="B51" s="171"/>
      <c r="C51" s="172"/>
      <c r="E51" s="16" t="s">
        <v>51</v>
      </c>
      <c r="F51" s="171"/>
      <c r="G51" s="172"/>
      <c r="I51" s="16" t="s">
        <v>51</v>
      </c>
      <c r="J51" s="171"/>
      <c r="K51" s="172"/>
    </row>
    <row r="52" spans="1:11">
      <c r="A52" s="16" t="s">
        <v>52</v>
      </c>
      <c r="B52" s="171"/>
      <c r="C52" s="172"/>
      <c r="E52" s="16" t="s">
        <v>52</v>
      </c>
      <c r="F52" s="171"/>
      <c r="G52" s="172"/>
      <c r="I52" s="16" t="s">
        <v>52</v>
      </c>
      <c r="J52" s="171"/>
      <c r="K52" s="172"/>
    </row>
    <row r="53" spans="1:11">
      <c r="A53" s="16" t="s">
        <v>53</v>
      </c>
      <c r="B53" s="171"/>
      <c r="C53" s="172"/>
      <c r="E53" s="16" t="s">
        <v>53</v>
      </c>
      <c r="F53" s="171"/>
      <c r="G53" s="172"/>
      <c r="I53" s="16" t="s">
        <v>53</v>
      </c>
      <c r="J53" s="171"/>
      <c r="K53" s="172"/>
    </row>
    <row r="54" spans="1:11">
      <c r="A54" s="16" t="s">
        <v>54</v>
      </c>
      <c r="B54" s="171"/>
      <c r="C54" s="172"/>
      <c r="E54" s="16" t="s">
        <v>54</v>
      </c>
      <c r="F54" s="171"/>
      <c r="G54" s="172"/>
      <c r="I54" s="16" t="s">
        <v>54</v>
      </c>
      <c r="J54" s="171"/>
      <c r="K54" s="172"/>
    </row>
    <row r="55" spans="1:11">
      <c r="A55" s="16" t="s">
        <v>55</v>
      </c>
      <c r="B55" s="171"/>
      <c r="C55" s="172"/>
      <c r="E55" s="16" t="s">
        <v>55</v>
      </c>
      <c r="F55" s="171"/>
      <c r="G55" s="172"/>
      <c r="I55" s="16" t="s">
        <v>55</v>
      </c>
      <c r="J55" s="171"/>
      <c r="K55" s="172"/>
    </row>
  </sheetData>
  <sheetProtection password="CD42" sheet="1" objects="1" scenarios="1"/>
  <mergeCells count="30">
    <mergeCell ref="I33:J33"/>
    <mergeCell ref="I34:K34"/>
    <mergeCell ref="I2:J2"/>
    <mergeCell ref="I3:I4"/>
    <mergeCell ref="I5:J5"/>
    <mergeCell ref="I6:K6"/>
    <mergeCell ref="I30:J30"/>
    <mergeCell ref="I31:I32"/>
    <mergeCell ref="A34:C34"/>
    <mergeCell ref="E30:F30"/>
    <mergeCell ref="E31:E32"/>
    <mergeCell ref="E33:F33"/>
    <mergeCell ref="E34:G34"/>
    <mergeCell ref="A30:B30"/>
    <mergeCell ref="A31:A32"/>
    <mergeCell ref="A33:B33"/>
    <mergeCell ref="A1:C1"/>
    <mergeCell ref="E1:G1"/>
    <mergeCell ref="I1:K1"/>
    <mergeCell ref="A29:C29"/>
    <mergeCell ref="E29:G29"/>
    <mergeCell ref="I29:K29"/>
    <mergeCell ref="A2:B2"/>
    <mergeCell ref="A3:A4"/>
    <mergeCell ref="A6:C6"/>
    <mergeCell ref="A5:B5"/>
    <mergeCell ref="E2:F2"/>
    <mergeCell ref="E3:E4"/>
    <mergeCell ref="E5:F5"/>
    <mergeCell ref="E6:G6"/>
  </mergeCells>
  <pageMargins left="0.23622047244094491" right="0.23622047244094491" top="0.35433070866141736" bottom="0.35433070866141736" header="0.31496062992125984" footer="0.31496062992125984"/>
  <pageSetup paperSize="9" scale="65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67"/>
  <sheetViews>
    <sheetView workbookViewId="0">
      <selection activeCell="A63" sqref="A63:C63"/>
    </sheetView>
  </sheetViews>
  <sheetFormatPr baseColWidth="10" defaultRowHeight="15"/>
  <cols>
    <col min="1" max="1" width="23.42578125" bestFit="1" customWidth="1"/>
    <col min="2" max="3" width="18.7109375" customWidth="1"/>
    <col min="4" max="4" width="9.28515625" customWidth="1"/>
    <col min="5" max="5" width="23.42578125" bestFit="1" customWidth="1"/>
    <col min="6" max="6" width="17.140625" bestFit="1" customWidth="1"/>
    <col min="7" max="7" width="24" customWidth="1"/>
    <col min="8" max="8" width="10.5703125" customWidth="1"/>
  </cols>
  <sheetData>
    <row r="1" spans="1:8" ht="16.5" customHeight="1">
      <c r="A1" s="298" t="s">
        <v>247</v>
      </c>
      <c r="B1" s="298"/>
      <c r="C1" s="298"/>
      <c r="D1" s="298"/>
      <c r="E1" s="298"/>
      <c r="F1" s="298"/>
      <c r="G1" s="298"/>
      <c r="H1" s="298"/>
    </row>
    <row r="2" spans="1:8">
      <c r="A2" s="298"/>
      <c r="B2" s="298"/>
      <c r="C2" s="298"/>
      <c r="D2" s="298"/>
      <c r="E2" s="298"/>
      <c r="F2" s="298"/>
      <c r="G2" s="298"/>
      <c r="H2" s="298"/>
    </row>
    <row r="3" spans="1:8">
      <c r="A3" s="285" t="s">
        <v>248</v>
      </c>
      <c r="B3" s="285"/>
      <c r="C3" s="285"/>
      <c r="D3" s="285"/>
      <c r="E3" s="285"/>
      <c r="F3" s="285"/>
      <c r="G3" s="285"/>
      <c r="H3" s="285"/>
    </row>
    <row r="4" spans="1:8">
      <c r="A4" s="289" t="s">
        <v>199</v>
      </c>
      <c r="B4" s="289"/>
      <c r="C4" s="289"/>
      <c r="D4" s="289"/>
      <c r="E4" s="289" t="s">
        <v>200</v>
      </c>
      <c r="F4" s="289"/>
      <c r="G4" s="289"/>
      <c r="H4" s="289"/>
    </row>
    <row r="5" spans="1:8">
      <c r="A5" s="44" t="s">
        <v>225</v>
      </c>
      <c r="B5" s="286"/>
      <c r="C5" s="287"/>
      <c r="D5" s="288"/>
      <c r="E5" s="44" t="s">
        <v>225</v>
      </c>
      <c r="F5" s="286"/>
      <c r="G5" s="287"/>
      <c r="H5" s="288"/>
    </row>
    <row r="6" spans="1:8">
      <c r="A6" s="46" t="s">
        <v>178</v>
      </c>
      <c r="B6" s="286"/>
      <c r="C6" s="287"/>
      <c r="D6" s="288"/>
      <c r="E6" s="46" t="s">
        <v>109</v>
      </c>
      <c r="F6" s="286"/>
      <c r="G6" s="287"/>
      <c r="H6" s="288"/>
    </row>
    <row r="7" spans="1:8">
      <c r="A7" s="290" t="s">
        <v>201</v>
      </c>
      <c r="B7" s="291"/>
      <c r="C7" s="291"/>
      <c r="D7" s="291"/>
      <c r="E7" s="291"/>
      <c r="F7" s="291"/>
      <c r="G7" s="291"/>
      <c r="H7" s="292"/>
    </row>
    <row r="8" spans="1:8">
      <c r="A8" s="282"/>
      <c r="B8" s="254" t="s">
        <v>202</v>
      </c>
      <c r="C8" s="256"/>
      <c r="D8" s="185"/>
      <c r="E8" s="282"/>
      <c r="F8" s="254" t="s">
        <v>202</v>
      </c>
      <c r="G8" s="256"/>
      <c r="H8" s="185"/>
    </row>
    <row r="9" spans="1:8">
      <c r="A9" s="283"/>
      <c r="B9" s="254" t="s">
        <v>203</v>
      </c>
      <c r="C9" s="256"/>
      <c r="D9" s="185"/>
      <c r="E9" s="283"/>
      <c r="F9" s="254" t="s">
        <v>203</v>
      </c>
      <c r="G9" s="256"/>
      <c r="H9" s="185"/>
    </row>
    <row r="10" spans="1:8">
      <c r="A10" s="283"/>
      <c r="B10" s="254" t="s">
        <v>204</v>
      </c>
      <c r="C10" s="256"/>
      <c r="D10" s="185"/>
      <c r="E10" s="283"/>
      <c r="F10" s="254" t="s">
        <v>204</v>
      </c>
      <c r="G10" s="256"/>
      <c r="H10" s="185"/>
    </row>
    <row r="11" spans="1:8">
      <c r="A11" s="283"/>
      <c r="B11" s="254" t="s">
        <v>205</v>
      </c>
      <c r="C11" s="256"/>
      <c r="D11" s="185"/>
      <c r="E11" s="283"/>
      <c r="F11" s="254" t="s">
        <v>205</v>
      </c>
      <c r="G11" s="256"/>
      <c r="H11" s="185"/>
    </row>
    <row r="12" spans="1:8">
      <c r="A12" s="283"/>
      <c r="B12" s="254" t="s">
        <v>206</v>
      </c>
      <c r="C12" s="256"/>
      <c r="D12" s="185"/>
      <c r="E12" s="283"/>
      <c r="F12" s="254" t="s">
        <v>206</v>
      </c>
      <c r="G12" s="256"/>
      <c r="H12" s="185"/>
    </row>
    <row r="13" spans="1:8">
      <c r="A13" s="284"/>
      <c r="B13" s="254" t="s">
        <v>207</v>
      </c>
      <c r="C13" s="256"/>
      <c r="D13" s="185"/>
      <c r="E13" s="284"/>
      <c r="F13" s="254" t="s">
        <v>207</v>
      </c>
      <c r="G13" s="256"/>
      <c r="H13" s="185"/>
    </row>
    <row r="14" spans="1:8">
      <c r="A14" s="290" t="s">
        <v>209</v>
      </c>
      <c r="B14" s="291"/>
      <c r="C14" s="291"/>
      <c r="D14" s="291"/>
      <c r="E14" s="291"/>
      <c r="F14" s="291"/>
      <c r="G14" s="291"/>
      <c r="H14" s="292"/>
    </row>
    <row r="15" spans="1:8">
      <c r="A15" s="299" t="s">
        <v>250</v>
      </c>
      <c r="B15" s="300"/>
      <c r="C15" s="301"/>
      <c r="D15" s="184"/>
      <c r="E15" s="299" t="s">
        <v>250</v>
      </c>
      <c r="F15" s="300"/>
      <c r="G15" s="301"/>
      <c r="H15" s="184"/>
    </row>
    <row r="16" spans="1:8">
      <c r="A16" s="252" t="s">
        <v>210</v>
      </c>
      <c r="B16" s="293" t="s">
        <v>249</v>
      </c>
      <c r="C16" s="294"/>
      <c r="D16" s="184"/>
      <c r="E16" s="252" t="s">
        <v>210</v>
      </c>
      <c r="F16" s="293" t="s">
        <v>249</v>
      </c>
      <c r="G16" s="294"/>
      <c r="H16" s="184"/>
    </row>
    <row r="17" spans="1:8">
      <c r="A17" s="252"/>
      <c r="B17" s="49" t="s">
        <v>220</v>
      </c>
      <c r="C17" s="27" t="s">
        <v>218</v>
      </c>
      <c r="D17" s="184"/>
      <c r="E17" s="252"/>
      <c r="F17" s="49" t="s">
        <v>220</v>
      </c>
      <c r="G17" s="27" t="s">
        <v>218</v>
      </c>
      <c r="H17" s="184"/>
    </row>
    <row r="18" spans="1:8">
      <c r="A18" s="252"/>
      <c r="B18" s="48"/>
      <c r="C18" s="27" t="s">
        <v>216</v>
      </c>
      <c r="D18" s="184"/>
      <c r="E18" s="252"/>
      <c r="F18" s="48"/>
      <c r="G18" s="27" t="s">
        <v>216</v>
      </c>
      <c r="H18" s="184"/>
    </row>
    <row r="19" spans="1:8">
      <c r="A19" s="252"/>
      <c r="B19" s="48"/>
      <c r="C19" s="27" t="s">
        <v>217</v>
      </c>
      <c r="D19" s="184"/>
      <c r="E19" s="252"/>
      <c r="F19" s="48"/>
      <c r="G19" s="27" t="s">
        <v>217</v>
      </c>
      <c r="H19" s="184"/>
    </row>
    <row r="20" spans="1:8">
      <c r="A20" s="252"/>
      <c r="B20" s="48"/>
      <c r="C20" s="27" t="s">
        <v>219</v>
      </c>
      <c r="D20" s="184"/>
      <c r="E20" s="252"/>
      <c r="F20" s="48"/>
      <c r="G20" s="27" t="s">
        <v>219</v>
      </c>
      <c r="H20" s="184"/>
    </row>
    <row r="21" spans="1:8">
      <c r="A21" s="252"/>
      <c r="B21" s="49" t="s">
        <v>221</v>
      </c>
      <c r="C21" s="27" t="s">
        <v>222</v>
      </c>
      <c r="D21" s="184"/>
      <c r="E21" s="252"/>
      <c r="F21" s="49" t="s">
        <v>221</v>
      </c>
      <c r="G21" s="27" t="s">
        <v>222</v>
      </c>
      <c r="H21" s="184"/>
    </row>
    <row r="22" spans="1:8">
      <c r="A22" s="252"/>
      <c r="B22" s="48"/>
      <c r="C22" s="27" t="s">
        <v>223</v>
      </c>
      <c r="D22" s="184"/>
      <c r="E22" s="252"/>
      <c r="F22" s="48"/>
      <c r="G22" s="27" t="s">
        <v>223</v>
      </c>
      <c r="H22" s="184"/>
    </row>
    <row r="23" spans="1:8">
      <c r="A23" s="252"/>
      <c r="B23" s="27"/>
      <c r="C23" s="27" t="s">
        <v>224</v>
      </c>
      <c r="D23" s="184"/>
      <c r="E23" s="252"/>
      <c r="F23" s="27"/>
      <c r="G23" s="27" t="s">
        <v>224</v>
      </c>
      <c r="H23" s="184"/>
    </row>
    <row r="24" spans="1:8">
      <c r="A24" s="295" t="s">
        <v>211</v>
      </c>
      <c r="B24" s="293" t="s">
        <v>249</v>
      </c>
      <c r="C24" s="294"/>
      <c r="D24" s="184"/>
      <c r="E24" s="295" t="s">
        <v>211</v>
      </c>
      <c r="F24" s="293" t="s">
        <v>249</v>
      </c>
      <c r="G24" s="294"/>
      <c r="H24" s="184"/>
    </row>
    <row r="25" spans="1:8">
      <c r="A25" s="296"/>
      <c r="B25" s="49" t="s">
        <v>220</v>
      </c>
      <c r="C25" s="27" t="s">
        <v>218</v>
      </c>
      <c r="D25" s="184"/>
      <c r="E25" s="296"/>
      <c r="F25" s="49" t="s">
        <v>220</v>
      </c>
      <c r="G25" s="27" t="s">
        <v>218</v>
      </c>
      <c r="H25" s="184"/>
    </row>
    <row r="26" spans="1:8">
      <c r="A26" s="296"/>
      <c r="B26" s="48"/>
      <c r="C26" s="27" t="s">
        <v>216</v>
      </c>
      <c r="D26" s="184"/>
      <c r="E26" s="296"/>
      <c r="F26" s="48"/>
      <c r="G26" s="27" t="s">
        <v>216</v>
      </c>
      <c r="H26" s="184"/>
    </row>
    <row r="27" spans="1:8">
      <c r="A27" s="296"/>
      <c r="B27" s="48"/>
      <c r="C27" s="27" t="s">
        <v>217</v>
      </c>
      <c r="D27" s="184"/>
      <c r="E27" s="296"/>
      <c r="F27" s="48"/>
      <c r="G27" s="27" t="s">
        <v>217</v>
      </c>
      <c r="H27" s="184"/>
    </row>
    <row r="28" spans="1:8">
      <c r="A28" s="296"/>
      <c r="B28" s="48"/>
      <c r="C28" s="27" t="s">
        <v>219</v>
      </c>
      <c r="D28" s="184"/>
      <c r="E28" s="296"/>
      <c r="F28" s="48"/>
      <c r="G28" s="27" t="s">
        <v>219</v>
      </c>
      <c r="H28" s="184"/>
    </row>
    <row r="29" spans="1:8">
      <c r="A29" s="296"/>
      <c r="B29" s="49" t="s">
        <v>221</v>
      </c>
      <c r="C29" s="27" t="s">
        <v>222</v>
      </c>
      <c r="D29" s="184"/>
      <c r="E29" s="296"/>
      <c r="F29" s="49" t="s">
        <v>221</v>
      </c>
      <c r="G29" s="27" t="s">
        <v>222</v>
      </c>
      <c r="H29" s="184"/>
    </row>
    <row r="30" spans="1:8">
      <c r="A30" s="296"/>
      <c r="B30" s="48"/>
      <c r="C30" s="27" t="s">
        <v>223</v>
      </c>
      <c r="D30" s="184"/>
      <c r="E30" s="296"/>
      <c r="F30" s="48"/>
      <c r="G30" s="27" t="s">
        <v>223</v>
      </c>
      <c r="H30" s="184"/>
    </row>
    <row r="31" spans="1:8">
      <c r="A31" s="297"/>
      <c r="B31" s="27"/>
      <c r="C31" s="27" t="s">
        <v>224</v>
      </c>
      <c r="D31" s="184"/>
      <c r="E31" s="297"/>
      <c r="F31" s="27"/>
      <c r="G31" s="27" t="s">
        <v>224</v>
      </c>
      <c r="H31" s="184"/>
    </row>
    <row r="32" spans="1:8">
      <c r="A32" s="295" t="s">
        <v>212</v>
      </c>
      <c r="B32" s="293" t="s">
        <v>249</v>
      </c>
      <c r="C32" s="294"/>
      <c r="D32" s="184"/>
      <c r="E32" s="295" t="s">
        <v>212</v>
      </c>
      <c r="F32" s="293" t="s">
        <v>249</v>
      </c>
      <c r="G32" s="294"/>
      <c r="H32" s="184"/>
    </row>
    <row r="33" spans="1:8">
      <c r="A33" s="296"/>
      <c r="B33" s="49" t="s">
        <v>220</v>
      </c>
      <c r="C33" s="27" t="s">
        <v>218</v>
      </c>
      <c r="D33" s="184"/>
      <c r="E33" s="296"/>
      <c r="F33" s="49" t="s">
        <v>220</v>
      </c>
      <c r="G33" s="27" t="s">
        <v>218</v>
      </c>
      <c r="H33" s="184"/>
    </row>
    <row r="34" spans="1:8">
      <c r="A34" s="296"/>
      <c r="B34" s="48"/>
      <c r="C34" s="27" t="s">
        <v>216</v>
      </c>
      <c r="D34" s="184"/>
      <c r="E34" s="296"/>
      <c r="F34" s="48"/>
      <c r="G34" s="27" t="s">
        <v>216</v>
      </c>
      <c r="H34" s="184"/>
    </row>
    <row r="35" spans="1:8">
      <c r="A35" s="296"/>
      <c r="B35" s="48"/>
      <c r="C35" s="27" t="s">
        <v>217</v>
      </c>
      <c r="D35" s="184"/>
      <c r="E35" s="296"/>
      <c r="F35" s="48"/>
      <c r="G35" s="27" t="s">
        <v>217</v>
      </c>
      <c r="H35" s="184"/>
    </row>
    <row r="36" spans="1:8">
      <c r="A36" s="296"/>
      <c r="B36" s="48"/>
      <c r="C36" s="27" t="s">
        <v>219</v>
      </c>
      <c r="D36" s="184"/>
      <c r="E36" s="296"/>
      <c r="F36" s="48"/>
      <c r="G36" s="27" t="s">
        <v>219</v>
      </c>
      <c r="H36" s="184"/>
    </row>
    <row r="37" spans="1:8">
      <c r="A37" s="296"/>
      <c r="B37" s="49" t="s">
        <v>221</v>
      </c>
      <c r="C37" s="27" t="s">
        <v>222</v>
      </c>
      <c r="D37" s="184"/>
      <c r="E37" s="296"/>
      <c r="F37" s="49" t="s">
        <v>221</v>
      </c>
      <c r="G37" s="27" t="s">
        <v>222</v>
      </c>
      <c r="H37" s="184"/>
    </row>
    <row r="38" spans="1:8">
      <c r="A38" s="296"/>
      <c r="B38" s="48"/>
      <c r="C38" s="27" t="s">
        <v>223</v>
      </c>
      <c r="D38" s="184"/>
      <c r="E38" s="296"/>
      <c r="F38" s="48"/>
      <c r="G38" s="27" t="s">
        <v>223</v>
      </c>
      <c r="H38" s="184"/>
    </row>
    <row r="39" spans="1:8">
      <c r="A39" s="297"/>
      <c r="B39" s="27"/>
      <c r="C39" s="27" t="s">
        <v>224</v>
      </c>
      <c r="D39" s="184"/>
      <c r="E39" s="297"/>
      <c r="F39" s="27"/>
      <c r="G39" s="27" t="s">
        <v>224</v>
      </c>
      <c r="H39" s="184"/>
    </row>
    <row r="40" spans="1:8">
      <c r="A40" s="290" t="s">
        <v>226</v>
      </c>
      <c r="B40" s="291"/>
      <c r="C40" s="291"/>
      <c r="D40" s="291"/>
      <c r="E40" s="291"/>
      <c r="F40" s="291"/>
      <c r="G40" s="291"/>
      <c r="H40" s="292"/>
    </row>
    <row r="41" spans="1:8">
      <c r="A41" s="302" t="s">
        <v>227</v>
      </c>
      <c r="B41" s="254" t="s">
        <v>239</v>
      </c>
      <c r="C41" s="256"/>
      <c r="D41" s="184"/>
      <c r="E41" s="302" t="s">
        <v>227</v>
      </c>
      <c r="F41" s="254" t="s">
        <v>239</v>
      </c>
      <c r="G41" s="256"/>
      <c r="H41" s="184"/>
    </row>
    <row r="42" spans="1:8">
      <c r="A42" s="303"/>
      <c r="B42" s="254" t="s">
        <v>240</v>
      </c>
      <c r="C42" s="256"/>
      <c r="D42" s="184"/>
      <c r="E42" s="303"/>
      <c r="F42" s="254" t="s">
        <v>240</v>
      </c>
      <c r="G42" s="256"/>
      <c r="H42" s="184"/>
    </row>
    <row r="43" spans="1:8">
      <c r="A43" s="303"/>
      <c r="B43" s="254" t="s">
        <v>241</v>
      </c>
      <c r="C43" s="256"/>
      <c r="D43" s="184"/>
      <c r="E43" s="303"/>
      <c r="F43" s="254" t="s">
        <v>241</v>
      </c>
      <c r="G43" s="256"/>
      <c r="H43" s="184"/>
    </row>
    <row r="44" spans="1:8">
      <c r="A44" s="303"/>
      <c r="B44" s="254" t="s">
        <v>242</v>
      </c>
      <c r="C44" s="256"/>
      <c r="D44" s="184"/>
      <c r="E44" s="303"/>
      <c r="F44" s="254" t="s">
        <v>242</v>
      </c>
      <c r="G44" s="256"/>
      <c r="H44" s="184"/>
    </row>
    <row r="45" spans="1:8">
      <c r="A45" s="303"/>
      <c r="B45" s="254" t="s">
        <v>243</v>
      </c>
      <c r="C45" s="256"/>
      <c r="D45" s="184"/>
      <c r="E45" s="303"/>
      <c r="F45" s="254" t="s">
        <v>243</v>
      </c>
      <c r="G45" s="256"/>
      <c r="H45" s="184"/>
    </row>
    <row r="46" spans="1:8">
      <c r="A46" s="303"/>
      <c r="B46" s="254" t="s">
        <v>244</v>
      </c>
      <c r="C46" s="256"/>
      <c r="D46" s="184"/>
      <c r="E46" s="303"/>
      <c r="F46" s="254" t="s">
        <v>244</v>
      </c>
      <c r="G46" s="256"/>
      <c r="H46" s="184"/>
    </row>
    <row r="47" spans="1:8">
      <c r="A47" s="303"/>
      <c r="B47" s="254" t="s">
        <v>245</v>
      </c>
      <c r="C47" s="256"/>
      <c r="D47" s="184"/>
      <c r="E47" s="303"/>
      <c r="F47" s="254" t="s">
        <v>245</v>
      </c>
      <c r="G47" s="256"/>
      <c r="H47" s="184"/>
    </row>
    <row r="48" spans="1:8">
      <c r="A48" s="304"/>
      <c r="B48" s="254" t="s">
        <v>246</v>
      </c>
      <c r="C48" s="256"/>
      <c r="D48" s="184"/>
      <c r="E48" s="304"/>
      <c r="F48" s="254" t="s">
        <v>246</v>
      </c>
      <c r="G48" s="256"/>
      <c r="H48" s="184"/>
    </row>
    <row r="49" spans="1:8">
      <c r="A49" s="302" t="s">
        <v>228</v>
      </c>
      <c r="B49" s="254" t="s">
        <v>239</v>
      </c>
      <c r="C49" s="256"/>
      <c r="D49" s="184"/>
      <c r="E49" s="302" t="s">
        <v>228</v>
      </c>
      <c r="F49" s="254" t="s">
        <v>239</v>
      </c>
      <c r="G49" s="256"/>
      <c r="H49" s="184"/>
    </row>
    <row r="50" spans="1:8">
      <c r="A50" s="303"/>
      <c r="B50" s="254" t="s">
        <v>240</v>
      </c>
      <c r="C50" s="256"/>
      <c r="D50" s="184"/>
      <c r="E50" s="303"/>
      <c r="F50" s="254" t="s">
        <v>240</v>
      </c>
      <c r="G50" s="256"/>
      <c r="H50" s="184"/>
    </row>
    <row r="51" spans="1:8">
      <c r="A51" s="303"/>
      <c r="B51" s="254" t="s">
        <v>241</v>
      </c>
      <c r="C51" s="256"/>
      <c r="D51" s="184"/>
      <c r="E51" s="303"/>
      <c r="F51" s="254" t="s">
        <v>241</v>
      </c>
      <c r="G51" s="256"/>
      <c r="H51" s="184"/>
    </row>
    <row r="52" spans="1:8">
      <c r="A52" s="303"/>
      <c r="B52" s="254" t="s">
        <v>242</v>
      </c>
      <c r="C52" s="256"/>
      <c r="D52" s="184"/>
      <c r="E52" s="303"/>
      <c r="F52" s="254" t="s">
        <v>242</v>
      </c>
      <c r="G52" s="256"/>
      <c r="H52" s="184"/>
    </row>
    <row r="53" spans="1:8">
      <c r="A53" s="303"/>
      <c r="B53" s="254" t="s">
        <v>243</v>
      </c>
      <c r="C53" s="256"/>
      <c r="D53" s="184"/>
      <c r="E53" s="303"/>
      <c r="F53" s="254" t="s">
        <v>243</v>
      </c>
      <c r="G53" s="256"/>
      <c r="H53" s="184"/>
    </row>
    <row r="54" spans="1:8">
      <c r="A54" s="303"/>
      <c r="B54" s="254" t="s">
        <v>244</v>
      </c>
      <c r="C54" s="256"/>
      <c r="D54" s="184"/>
      <c r="E54" s="303"/>
      <c r="F54" s="254" t="s">
        <v>244</v>
      </c>
      <c r="G54" s="256"/>
      <c r="H54" s="184"/>
    </row>
    <row r="55" spans="1:8">
      <c r="A55" s="303"/>
      <c r="B55" s="254" t="s">
        <v>245</v>
      </c>
      <c r="C55" s="256"/>
      <c r="D55" s="184"/>
      <c r="E55" s="303"/>
      <c r="F55" s="254" t="s">
        <v>245</v>
      </c>
      <c r="G55" s="256"/>
      <c r="H55" s="184"/>
    </row>
    <row r="56" spans="1:8">
      <c r="A56" s="304"/>
      <c r="B56" s="254" t="s">
        <v>246</v>
      </c>
      <c r="C56" s="256"/>
      <c r="D56" s="184"/>
      <c r="E56" s="304"/>
      <c r="F56" s="254" t="s">
        <v>246</v>
      </c>
      <c r="G56" s="256"/>
      <c r="H56" s="184"/>
    </row>
    <row r="57" spans="1:8">
      <c r="A57" s="290" t="s">
        <v>229</v>
      </c>
      <c r="B57" s="291"/>
      <c r="C57" s="291"/>
      <c r="D57" s="291"/>
      <c r="E57" s="291"/>
      <c r="F57" s="291"/>
      <c r="G57" s="291"/>
      <c r="H57" s="292"/>
    </row>
    <row r="58" spans="1:8">
      <c r="A58" s="237" t="s">
        <v>230</v>
      </c>
      <c r="B58" s="237"/>
      <c r="C58" s="237"/>
      <c r="D58" s="184"/>
      <c r="E58" s="237" t="s">
        <v>230</v>
      </c>
      <c r="F58" s="237"/>
      <c r="G58" s="237"/>
      <c r="H58" s="184"/>
    </row>
    <row r="59" spans="1:8">
      <c r="A59" s="252" t="s">
        <v>235</v>
      </c>
      <c r="B59" s="252"/>
      <c r="C59" s="51" t="s">
        <v>251</v>
      </c>
      <c r="D59" s="184"/>
      <c r="E59" s="252" t="s">
        <v>235</v>
      </c>
      <c r="F59" s="252"/>
      <c r="G59" s="51" t="s">
        <v>251</v>
      </c>
      <c r="H59" s="184"/>
    </row>
    <row r="60" spans="1:8">
      <c r="A60" s="252"/>
      <c r="B60" s="252"/>
      <c r="C60" s="27" t="s">
        <v>252</v>
      </c>
      <c r="D60" s="184"/>
      <c r="E60" s="252"/>
      <c r="F60" s="252"/>
      <c r="G60" s="27" t="s">
        <v>252</v>
      </c>
      <c r="H60" s="184"/>
    </row>
    <row r="61" spans="1:8">
      <c r="A61" s="237" t="s">
        <v>234</v>
      </c>
      <c r="B61" s="237"/>
      <c r="C61" s="237"/>
      <c r="D61" s="184"/>
      <c r="E61" s="237" t="s">
        <v>234</v>
      </c>
      <c r="F61" s="237"/>
      <c r="G61" s="237"/>
      <c r="H61" s="184"/>
    </row>
    <row r="62" spans="1:8">
      <c r="A62" s="305" t="s">
        <v>253</v>
      </c>
      <c r="B62" s="305"/>
      <c r="C62" s="305"/>
      <c r="D62" s="184"/>
      <c r="E62" s="305" t="s">
        <v>253</v>
      </c>
      <c r="F62" s="305"/>
      <c r="G62" s="305"/>
      <c r="H62" s="184"/>
    </row>
    <row r="63" spans="1:8">
      <c r="A63" s="305" t="s">
        <v>238</v>
      </c>
      <c r="B63" s="305"/>
      <c r="C63" s="305"/>
      <c r="D63" s="184"/>
      <c r="E63" s="305" t="s">
        <v>238</v>
      </c>
      <c r="F63" s="305"/>
      <c r="G63" s="305"/>
      <c r="H63" s="184"/>
    </row>
    <row r="64" spans="1:8">
      <c r="A64" s="305" t="s">
        <v>231</v>
      </c>
      <c r="B64" s="305"/>
      <c r="C64" s="305"/>
      <c r="D64" s="184"/>
      <c r="E64" s="305" t="s">
        <v>231</v>
      </c>
      <c r="F64" s="305"/>
      <c r="G64" s="305"/>
      <c r="H64" s="184"/>
    </row>
    <row r="65" spans="1:8">
      <c r="A65" s="305" t="s">
        <v>232</v>
      </c>
      <c r="B65" s="305"/>
      <c r="C65" s="305"/>
      <c r="D65" s="184"/>
      <c r="E65" s="305" t="s">
        <v>232</v>
      </c>
      <c r="F65" s="305"/>
      <c r="G65" s="305"/>
      <c r="H65" s="184"/>
    </row>
    <row r="67" spans="1:8">
      <c r="A67" s="183" t="s">
        <v>254</v>
      </c>
    </row>
  </sheetData>
  <sheetProtection password="CD42" sheet="1" objects="1" scenarios="1"/>
  <mergeCells count="90">
    <mergeCell ref="A62:C62"/>
    <mergeCell ref="A63:C63"/>
    <mergeCell ref="A64:C64"/>
    <mergeCell ref="A65:C65"/>
    <mergeCell ref="E58:G58"/>
    <mergeCell ref="E59:F60"/>
    <mergeCell ref="E61:G61"/>
    <mergeCell ref="E62:G62"/>
    <mergeCell ref="E63:G63"/>
    <mergeCell ref="E64:G64"/>
    <mergeCell ref="E65:G65"/>
    <mergeCell ref="A58:C58"/>
    <mergeCell ref="A61:C61"/>
    <mergeCell ref="A59:B60"/>
    <mergeCell ref="A57:H57"/>
    <mergeCell ref="A41:A48"/>
    <mergeCell ref="A49:A56"/>
    <mergeCell ref="E41:E48"/>
    <mergeCell ref="E49:E56"/>
    <mergeCell ref="F52:G52"/>
    <mergeCell ref="F53:G53"/>
    <mergeCell ref="F54:G54"/>
    <mergeCell ref="F55:G55"/>
    <mergeCell ref="F56:G56"/>
    <mergeCell ref="F47:G47"/>
    <mergeCell ref="F48:G48"/>
    <mergeCell ref="F49:G49"/>
    <mergeCell ref="F50:G50"/>
    <mergeCell ref="F51:G51"/>
    <mergeCell ref="F42:G42"/>
    <mergeCell ref="A7:H7"/>
    <mergeCell ref="F41:G41"/>
    <mergeCell ref="A40:H40"/>
    <mergeCell ref="A1:H2"/>
    <mergeCell ref="E15:G15"/>
    <mergeCell ref="F16:G16"/>
    <mergeCell ref="E24:E31"/>
    <mergeCell ref="F24:G24"/>
    <mergeCell ref="B16:C16"/>
    <mergeCell ref="A15:C15"/>
    <mergeCell ref="A24:A31"/>
    <mergeCell ref="B24:C24"/>
    <mergeCell ref="A8:A13"/>
    <mergeCell ref="A16:A23"/>
    <mergeCell ref="E16:E23"/>
    <mergeCell ref="E32:E39"/>
    <mergeCell ref="B56:C56"/>
    <mergeCell ref="B50:C50"/>
    <mergeCell ref="B51:C51"/>
    <mergeCell ref="B52:C52"/>
    <mergeCell ref="B53:C53"/>
    <mergeCell ref="B54:C54"/>
    <mergeCell ref="B10:C10"/>
    <mergeCell ref="B11:C11"/>
    <mergeCell ref="B12:C12"/>
    <mergeCell ref="B55:C55"/>
    <mergeCell ref="A14:H14"/>
    <mergeCell ref="F43:G43"/>
    <mergeCell ref="F44:G44"/>
    <mergeCell ref="F45:G45"/>
    <mergeCell ref="F46:G46"/>
    <mergeCell ref="F32:G32"/>
    <mergeCell ref="B13:C13"/>
    <mergeCell ref="A32:A39"/>
    <mergeCell ref="B32:C32"/>
    <mergeCell ref="B47:C47"/>
    <mergeCell ref="B48:C48"/>
    <mergeCell ref="B49:C49"/>
    <mergeCell ref="F8:G8"/>
    <mergeCell ref="F9:G9"/>
    <mergeCell ref="E8:E13"/>
    <mergeCell ref="A3:H3"/>
    <mergeCell ref="B6:D6"/>
    <mergeCell ref="B5:D5"/>
    <mergeCell ref="A4:D4"/>
    <mergeCell ref="E4:H4"/>
    <mergeCell ref="F10:G10"/>
    <mergeCell ref="F11:G11"/>
    <mergeCell ref="F12:G12"/>
    <mergeCell ref="F13:G13"/>
    <mergeCell ref="F5:H5"/>
    <mergeCell ref="F6:H6"/>
    <mergeCell ref="B8:C8"/>
    <mergeCell ref="B9:C9"/>
    <mergeCell ref="B46:C46"/>
    <mergeCell ref="B41:C41"/>
    <mergeCell ref="B42:C42"/>
    <mergeCell ref="B43:C43"/>
    <mergeCell ref="B44:C44"/>
    <mergeCell ref="B45:C45"/>
  </mergeCells>
  <pageMargins left="0.7" right="0.7" top="0.75" bottom="0.75" header="0.3" footer="0.3"/>
  <pageSetup paperSize="9" scale="60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C55"/>
  <sheetViews>
    <sheetView topLeftCell="C1" workbookViewId="0">
      <selection activeCell="F15" sqref="F15"/>
    </sheetView>
  </sheetViews>
  <sheetFormatPr baseColWidth="10" defaultRowHeight="15"/>
  <cols>
    <col min="2" max="2" width="19.28515625" bestFit="1" customWidth="1"/>
    <col min="3" max="3" width="13.85546875" bestFit="1" customWidth="1"/>
    <col min="4" max="4" width="14" bestFit="1" customWidth="1"/>
    <col min="5" max="5" width="27.7109375" bestFit="1" customWidth="1"/>
    <col min="12" max="12" width="19.28515625" bestFit="1" customWidth="1"/>
    <col min="13" max="13" width="13.85546875" bestFit="1" customWidth="1"/>
    <col min="14" max="14" width="14" bestFit="1" customWidth="1"/>
    <col min="15" max="15" width="27.7109375" bestFit="1" customWidth="1"/>
    <col min="22" max="22" width="20.5703125" customWidth="1"/>
    <col min="23" max="23" width="18.85546875" customWidth="1"/>
    <col min="24" max="24" width="17.5703125" customWidth="1"/>
    <col min="25" max="25" width="28.28515625" customWidth="1"/>
    <col min="29" max="29" width="13.28515625" customWidth="1"/>
  </cols>
  <sheetData>
    <row r="1" spans="1:29" ht="15.75" thickBot="1">
      <c r="A1" s="314" t="s">
        <v>290</v>
      </c>
      <c r="B1" s="314"/>
      <c r="C1" s="314"/>
      <c r="D1" s="314"/>
      <c r="E1" s="314"/>
      <c r="K1" s="314" t="s">
        <v>290</v>
      </c>
      <c r="L1" s="314"/>
      <c r="M1" s="314"/>
      <c r="N1" s="314"/>
      <c r="O1" s="314"/>
      <c r="U1" s="314" t="s">
        <v>290</v>
      </c>
      <c r="V1" s="314"/>
      <c r="W1" s="314"/>
      <c r="X1" s="314"/>
      <c r="Y1" s="314"/>
    </row>
    <row r="2" spans="1:29" ht="15" customHeight="1">
      <c r="A2" s="18"/>
      <c r="B2" s="315" t="s">
        <v>67</v>
      </c>
      <c r="C2" s="317" t="s">
        <v>34</v>
      </c>
      <c r="D2" s="319" t="s">
        <v>68</v>
      </c>
      <c r="E2" s="317" t="s">
        <v>69</v>
      </c>
      <c r="F2" s="19"/>
      <c r="G2" s="19"/>
      <c r="H2" s="19"/>
      <c r="K2" s="18"/>
      <c r="L2" s="315" t="s">
        <v>67</v>
      </c>
      <c r="M2" s="317" t="s">
        <v>34</v>
      </c>
      <c r="N2" s="319" t="s">
        <v>68</v>
      </c>
      <c r="O2" s="317" t="s">
        <v>69</v>
      </c>
      <c r="P2" s="19"/>
      <c r="Q2" s="19"/>
      <c r="R2" s="19"/>
      <c r="U2" s="18"/>
      <c r="V2" s="315" t="s">
        <v>67</v>
      </c>
      <c r="W2" s="317" t="s">
        <v>34</v>
      </c>
      <c r="X2" s="319" t="s">
        <v>68</v>
      </c>
      <c r="Y2" s="317" t="s">
        <v>69</v>
      </c>
      <c r="Z2" s="19"/>
      <c r="AA2" s="19"/>
      <c r="AB2" s="19"/>
    </row>
    <row r="3" spans="1:29" ht="15.75" thickBot="1">
      <c r="A3" s="20"/>
      <c r="B3" s="316"/>
      <c r="C3" s="318"/>
      <c r="D3" s="320"/>
      <c r="E3" s="318"/>
      <c r="F3" s="19"/>
      <c r="G3" s="306" t="s">
        <v>70</v>
      </c>
      <c r="H3" s="306"/>
      <c r="I3" s="307"/>
      <c r="K3" s="20"/>
      <c r="L3" s="316"/>
      <c r="M3" s="318"/>
      <c r="N3" s="320"/>
      <c r="O3" s="318"/>
      <c r="P3" s="19"/>
      <c r="Q3" s="306" t="s">
        <v>70</v>
      </c>
      <c r="R3" s="306"/>
      <c r="S3" s="307"/>
      <c r="U3" s="20"/>
      <c r="V3" s="316"/>
      <c r="W3" s="318"/>
      <c r="X3" s="320"/>
      <c r="Y3" s="318"/>
      <c r="Z3" s="19"/>
      <c r="AA3" s="306" t="s">
        <v>70</v>
      </c>
      <c r="AB3" s="306"/>
      <c r="AC3" s="307"/>
    </row>
    <row r="4" spans="1:29" ht="15" customHeight="1">
      <c r="A4" s="21" t="s">
        <v>36</v>
      </c>
      <c r="B4" s="186">
        <v>0</v>
      </c>
      <c r="C4" s="187"/>
      <c r="D4" s="187"/>
      <c r="E4" s="187"/>
      <c r="F4" s="19"/>
      <c r="G4" s="308" t="s">
        <v>71</v>
      </c>
      <c r="H4" s="309"/>
      <c r="I4" s="310"/>
      <c r="K4" s="21" t="s">
        <v>36</v>
      </c>
      <c r="L4" s="186">
        <v>0</v>
      </c>
      <c r="M4" s="187"/>
      <c r="N4" s="187"/>
      <c r="O4" s="187"/>
      <c r="P4" s="19"/>
      <c r="Q4" s="308" t="s">
        <v>71</v>
      </c>
      <c r="R4" s="309"/>
      <c r="S4" s="310"/>
      <c r="U4" s="21" t="s">
        <v>36</v>
      </c>
      <c r="V4" s="186">
        <v>0</v>
      </c>
      <c r="W4" s="187"/>
      <c r="X4" s="187"/>
      <c r="Y4" s="187"/>
      <c r="Z4" s="19"/>
      <c r="AA4" s="308" t="s">
        <v>71</v>
      </c>
      <c r="AB4" s="309"/>
      <c r="AC4" s="310"/>
    </row>
    <row r="5" spans="1:29">
      <c r="A5" s="22" t="s">
        <v>37</v>
      </c>
      <c r="B5" s="188"/>
      <c r="C5" s="189"/>
      <c r="D5" s="189"/>
      <c r="E5" s="189"/>
      <c r="F5" s="19"/>
      <c r="G5" s="311"/>
      <c r="H5" s="312"/>
      <c r="I5" s="313"/>
      <c r="K5" s="22" t="s">
        <v>37</v>
      </c>
      <c r="L5" s="188"/>
      <c r="M5" s="189"/>
      <c r="N5" s="189"/>
      <c r="O5" s="189"/>
      <c r="P5" s="19"/>
      <c r="Q5" s="311"/>
      <c r="R5" s="312"/>
      <c r="S5" s="313"/>
      <c r="U5" s="22" t="s">
        <v>37</v>
      </c>
      <c r="V5" s="188"/>
      <c r="W5" s="189"/>
      <c r="X5" s="189"/>
      <c r="Y5" s="189"/>
      <c r="Z5" s="19"/>
      <c r="AA5" s="311"/>
      <c r="AB5" s="312"/>
      <c r="AC5" s="313"/>
    </row>
    <row r="6" spans="1:29">
      <c r="A6" s="22" t="s">
        <v>38</v>
      </c>
      <c r="B6" s="188"/>
      <c r="C6" s="189"/>
      <c r="D6" s="189"/>
      <c r="E6" s="189"/>
      <c r="F6" s="19"/>
      <c r="G6" s="306"/>
      <c r="H6" s="306"/>
      <c r="I6" s="307"/>
      <c r="K6" s="22" t="s">
        <v>38</v>
      </c>
      <c r="L6" s="188"/>
      <c r="M6" s="189"/>
      <c r="N6" s="189"/>
      <c r="O6" s="189"/>
      <c r="P6" s="19"/>
      <c r="Q6" s="306"/>
      <c r="R6" s="306"/>
      <c r="S6" s="307"/>
      <c r="U6" s="22" t="s">
        <v>38</v>
      </c>
      <c r="V6" s="188"/>
      <c r="W6" s="189"/>
      <c r="X6" s="189"/>
      <c r="Y6" s="189"/>
      <c r="Z6" s="19"/>
      <c r="AA6" s="306"/>
      <c r="AB6" s="306"/>
      <c r="AC6" s="307"/>
    </row>
    <row r="7" spans="1:29">
      <c r="A7" s="22" t="s">
        <v>39</v>
      </c>
      <c r="B7" s="188"/>
      <c r="C7" s="189"/>
      <c r="D7" s="189"/>
      <c r="E7" s="189"/>
      <c r="F7" s="19"/>
      <c r="G7" s="306"/>
      <c r="H7" s="306"/>
      <c r="I7" s="307"/>
      <c r="K7" s="22" t="s">
        <v>39</v>
      </c>
      <c r="L7" s="188"/>
      <c r="M7" s="189"/>
      <c r="N7" s="189"/>
      <c r="O7" s="189"/>
      <c r="P7" s="19"/>
      <c r="Q7" s="306"/>
      <c r="R7" s="306"/>
      <c r="S7" s="307"/>
      <c r="U7" s="22" t="s">
        <v>39</v>
      </c>
      <c r="V7" s="188"/>
      <c r="W7" s="189"/>
      <c r="X7" s="189"/>
      <c r="Y7" s="189"/>
      <c r="Z7" s="19"/>
      <c r="AA7" s="306"/>
      <c r="AB7" s="306"/>
      <c r="AC7" s="307"/>
    </row>
    <row r="8" spans="1:29">
      <c r="A8" s="22" t="s">
        <v>40</v>
      </c>
      <c r="B8" s="188"/>
      <c r="C8" s="189"/>
      <c r="D8" s="189"/>
      <c r="E8" s="189"/>
      <c r="F8" s="19"/>
      <c r="G8" s="306"/>
      <c r="H8" s="306"/>
      <c r="I8" s="307"/>
      <c r="K8" s="22" t="s">
        <v>40</v>
      </c>
      <c r="L8" s="188"/>
      <c r="M8" s="189"/>
      <c r="N8" s="189"/>
      <c r="O8" s="189"/>
      <c r="P8" s="19"/>
      <c r="Q8" s="306"/>
      <c r="R8" s="306"/>
      <c r="S8" s="307"/>
      <c r="U8" s="22" t="s">
        <v>40</v>
      </c>
      <c r="V8" s="188"/>
      <c r="W8" s="189"/>
      <c r="X8" s="189"/>
      <c r="Y8" s="189"/>
      <c r="Z8" s="19"/>
      <c r="AA8" s="306"/>
      <c r="AB8" s="306"/>
      <c r="AC8" s="307"/>
    </row>
    <row r="9" spans="1:29">
      <c r="A9" s="22" t="s">
        <v>41</v>
      </c>
      <c r="B9" s="188"/>
      <c r="C9" s="189"/>
      <c r="D9" s="189"/>
      <c r="E9" s="189"/>
      <c r="F9" s="19"/>
      <c r="G9" s="306"/>
      <c r="H9" s="306"/>
      <c r="I9" s="307"/>
      <c r="K9" s="22" t="s">
        <v>41</v>
      </c>
      <c r="L9" s="188"/>
      <c r="M9" s="189"/>
      <c r="N9" s="189"/>
      <c r="O9" s="189"/>
      <c r="P9" s="19"/>
      <c r="Q9" s="306"/>
      <c r="R9" s="306"/>
      <c r="S9" s="307"/>
      <c r="U9" s="22" t="s">
        <v>41</v>
      </c>
      <c r="V9" s="188"/>
      <c r="W9" s="189"/>
      <c r="X9" s="189"/>
      <c r="Y9" s="189"/>
      <c r="Z9" s="19"/>
      <c r="AA9" s="306"/>
      <c r="AB9" s="306"/>
      <c r="AC9" s="307"/>
    </row>
    <row r="10" spans="1:29">
      <c r="A10" s="22" t="s">
        <v>42</v>
      </c>
      <c r="B10" s="188"/>
      <c r="C10" s="189"/>
      <c r="D10" s="189"/>
      <c r="E10" s="189"/>
      <c r="F10" s="19"/>
      <c r="G10" s="306"/>
      <c r="H10" s="306"/>
      <c r="I10" s="307"/>
      <c r="K10" s="22" t="s">
        <v>42</v>
      </c>
      <c r="L10" s="188"/>
      <c r="M10" s="189"/>
      <c r="N10" s="189"/>
      <c r="O10" s="189"/>
      <c r="P10" s="19"/>
      <c r="Q10" s="306"/>
      <c r="R10" s="306"/>
      <c r="S10" s="307"/>
      <c r="U10" s="22" t="s">
        <v>42</v>
      </c>
      <c r="V10" s="188"/>
      <c r="W10" s="189"/>
      <c r="X10" s="189"/>
      <c r="Y10" s="189"/>
      <c r="Z10" s="19"/>
      <c r="AA10" s="306"/>
      <c r="AB10" s="306"/>
      <c r="AC10" s="307"/>
    </row>
    <row r="11" spans="1:29">
      <c r="A11" s="22" t="s">
        <v>43</v>
      </c>
      <c r="B11" s="188"/>
      <c r="C11" s="189"/>
      <c r="D11" s="189"/>
      <c r="E11" s="189"/>
      <c r="F11" s="19"/>
      <c r="G11" s="306"/>
      <c r="H11" s="306"/>
      <c r="I11" s="307"/>
      <c r="K11" s="22" t="s">
        <v>43</v>
      </c>
      <c r="L11" s="188"/>
      <c r="M11" s="189"/>
      <c r="N11" s="189"/>
      <c r="O11" s="189"/>
      <c r="P11" s="19"/>
      <c r="Q11" s="306"/>
      <c r="R11" s="306"/>
      <c r="S11" s="307"/>
      <c r="U11" s="22" t="s">
        <v>43</v>
      </c>
      <c r="V11" s="188"/>
      <c r="W11" s="189"/>
      <c r="X11" s="189"/>
      <c r="Y11" s="189"/>
      <c r="Z11" s="19"/>
      <c r="AA11" s="306"/>
      <c r="AB11" s="306"/>
      <c r="AC11" s="307"/>
    </row>
    <row r="12" spans="1:29">
      <c r="A12" s="22" t="s">
        <v>44</v>
      </c>
      <c r="B12" s="188"/>
      <c r="C12" s="189"/>
      <c r="D12" s="189"/>
      <c r="E12" s="189"/>
      <c r="F12" s="19"/>
      <c r="G12" s="19"/>
      <c r="H12" s="19"/>
      <c r="I12" s="19"/>
      <c r="K12" s="22" t="s">
        <v>44</v>
      </c>
      <c r="L12" s="188"/>
      <c r="M12" s="189"/>
      <c r="N12" s="189"/>
      <c r="O12" s="189"/>
      <c r="P12" s="19"/>
      <c r="Q12" s="19"/>
      <c r="R12" s="19"/>
      <c r="U12" s="22" t="s">
        <v>44</v>
      </c>
      <c r="V12" s="188"/>
      <c r="W12" s="189"/>
      <c r="X12" s="189"/>
      <c r="Y12" s="189"/>
      <c r="Z12" s="19"/>
      <c r="AA12" s="19"/>
      <c r="AB12" s="19"/>
    </row>
    <row r="13" spans="1:29">
      <c r="A13" s="22" t="s">
        <v>45</v>
      </c>
      <c r="B13" s="188"/>
      <c r="C13" s="189"/>
      <c r="D13" s="189"/>
      <c r="E13" s="189"/>
      <c r="F13" s="19"/>
      <c r="G13" s="19"/>
      <c r="H13" s="19"/>
      <c r="I13" s="19"/>
      <c r="K13" s="22" t="s">
        <v>45</v>
      </c>
      <c r="L13" s="188"/>
      <c r="M13" s="189"/>
      <c r="N13" s="189"/>
      <c r="O13" s="189"/>
      <c r="P13" s="19"/>
      <c r="Q13" s="19"/>
      <c r="R13" s="19"/>
      <c r="U13" s="22" t="s">
        <v>45</v>
      </c>
      <c r="V13" s="188"/>
      <c r="W13" s="189"/>
      <c r="X13" s="189"/>
      <c r="Y13" s="189"/>
      <c r="Z13" s="19"/>
      <c r="AA13" s="19"/>
      <c r="AB13" s="19"/>
    </row>
    <row r="14" spans="1:29">
      <c r="A14" s="22" t="s">
        <v>46</v>
      </c>
      <c r="B14" s="188"/>
      <c r="C14" s="189"/>
      <c r="D14" s="189"/>
      <c r="E14" s="189"/>
      <c r="F14" s="19"/>
      <c r="G14" s="19"/>
      <c r="H14" s="19"/>
      <c r="I14" s="19"/>
      <c r="K14" s="22" t="s">
        <v>46</v>
      </c>
      <c r="L14" s="188"/>
      <c r="M14" s="189"/>
      <c r="N14" s="189"/>
      <c r="O14" s="189"/>
      <c r="P14" s="19"/>
      <c r="Q14" s="19"/>
      <c r="R14" s="19"/>
      <c r="U14" s="22" t="s">
        <v>46</v>
      </c>
      <c r="V14" s="188"/>
      <c r="W14" s="189"/>
      <c r="X14" s="189"/>
      <c r="Y14" s="189"/>
      <c r="Z14" s="19"/>
      <c r="AA14" s="19"/>
      <c r="AB14" s="19"/>
    </row>
    <row r="15" spans="1:29">
      <c r="A15" s="22" t="s">
        <v>47</v>
      </c>
      <c r="B15" s="188"/>
      <c r="C15" s="189"/>
      <c r="D15" s="189"/>
      <c r="E15" s="189"/>
      <c r="F15" s="19"/>
      <c r="G15" s="19"/>
      <c r="H15" s="19"/>
      <c r="I15" s="19"/>
      <c r="K15" s="22" t="s">
        <v>47</v>
      </c>
      <c r="L15" s="188"/>
      <c r="M15" s="189"/>
      <c r="N15" s="189"/>
      <c r="O15" s="189"/>
      <c r="P15" s="19"/>
      <c r="Q15" s="19"/>
      <c r="R15" s="19"/>
      <c r="U15" s="22" t="s">
        <v>47</v>
      </c>
      <c r="V15" s="188"/>
      <c r="W15" s="189"/>
      <c r="X15" s="189"/>
      <c r="Y15" s="189"/>
      <c r="Z15" s="19"/>
      <c r="AA15" s="19"/>
      <c r="AB15" s="19"/>
    </row>
    <row r="16" spans="1:29">
      <c r="A16" s="22" t="s">
        <v>48</v>
      </c>
      <c r="B16" s="188"/>
      <c r="C16" s="189"/>
      <c r="D16" s="189"/>
      <c r="E16" s="189"/>
      <c r="F16" s="19"/>
      <c r="G16" s="19"/>
      <c r="H16" s="19"/>
      <c r="I16" s="19"/>
      <c r="K16" s="22" t="s">
        <v>48</v>
      </c>
      <c r="L16" s="188"/>
      <c r="M16" s="189"/>
      <c r="N16" s="189"/>
      <c r="O16" s="189"/>
      <c r="P16" s="19"/>
      <c r="Q16" s="19"/>
      <c r="R16" s="19"/>
      <c r="U16" s="22" t="s">
        <v>48</v>
      </c>
      <c r="V16" s="188"/>
      <c r="W16" s="189"/>
      <c r="X16" s="189"/>
      <c r="Y16" s="189"/>
      <c r="Z16" s="19"/>
      <c r="AA16" s="19"/>
      <c r="AB16" s="19"/>
    </row>
    <row r="17" spans="1:28">
      <c r="A17" s="22" t="s">
        <v>49</v>
      </c>
      <c r="B17" s="188"/>
      <c r="C17" s="189"/>
      <c r="D17" s="189"/>
      <c r="E17" s="189"/>
      <c r="F17" s="19"/>
      <c r="G17" s="19"/>
      <c r="H17" s="19"/>
      <c r="I17" s="19"/>
      <c r="K17" s="22" t="s">
        <v>49</v>
      </c>
      <c r="L17" s="188"/>
      <c r="M17" s="189"/>
      <c r="N17" s="189"/>
      <c r="O17" s="189"/>
      <c r="P17" s="19"/>
      <c r="Q17" s="19"/>
      <c r="R17" s="19"/>
      <c r="U17" s="22" t="s">
        <v>49</v>
      </c>
      <c r="V17" s="188"/>
      <c r="W17" s="189"/>
      <c r="X17" s="189"/>
      <c r="Y17" s="189"/>
      <c r="Z17" s="19"/>
      <c r="AA17" s="19"/>
      <c r="AB17" s="19"/>
    </row>
    <row r="18" spans="1:28">
      <c r="A18" s="22" t="s">
        <v>50</v>
      </c>
      <c r="B18" s="188"/>
      <c r="C18" s="189"/>
      <c r="D18" s="189"/>
      <c r="E18" s="189"/>
      <c r="F18" s="19"/>
      <c r="G18" s="19"/>
      <c r="H18" s="19"/>
      <c r="I18" s="19"/>
      <c r="K18" s="22" t="s">
        <v>50</v>
      </c>
      <c r="L18" s="188"/>
      <c r="M18" s="189"/>
      <c r="N18" s="189"/>
      <c r="O18" s="189"/>
      <c r="P18" s="19"/>
      <c r="Q18" s="19"/>
      <c r="R18" s="19"/>
      <c r="U18" s="22" t="s">
        <v>50</v>
      </c>
      <c r="V18" s="188"/>
      <c r="W18" s="189"/>
      <c r="X18" s="189"/>
      <c r="Y18" s="189"/>
      <c r="Z18" s="19"/>
      <c r="AA18" s="19"/>
      <c r="AB18" s="19"/>
    </row>
    <row r="19" spans="1:28">
      <c r="A19" s="22" t="s">
        <v>51</v>
      </c>
      <c r="B19" s="188"/>
      <c r="C19" s="189"/>
      <c r="D19" s="189"/>
      <c r="E19" s="189"/>
      <c r="F19" s="19"/>
      <c r="G19" s="19"/>
      <c r="H19" s="19"/>
      <c r="I19" s="19"/>
      <c r="K19" s="22" t="s">
        <v>51</v>
      </c>
      <c r="L19" s="188"/>
      <c r="M19" s="189"/>
      <c r="N19" s="189"/>
      <c r="O19" s="189"/>
      <c r="P19" s="19"/>
      <c r="Q19" s="19"/>
      <c r="R19" s="19"/>
      <c r="U19" s="22" t="s">
        <v>51</v>
      </c>
      <c r="V19" s="188"/>
      <c r="W19" s="189"/>
      <c r="X19" s="189"/>
      <c r="Y19" s="189"/>
      <c r="Z19" s="19"/>
      <c r="AA19" s="19"/>
      <c r="AB19" s="19"/>
    </row>
    <row r="20" spans="1:28">
      <c r="A20" s="22" t="s">
        <v>52</v>
      </c>
      <c r="B20" s="188"/>
      <c r="C20" s="189"/>
      <c r="D20" s="189"/>
      <c r="E20" s="189"/>
      <c r="F20" s="19"/>
      <c r="G20" s="19"/>
      <c r="H20" s="19"/>
      <c r="I20" s="19"/>
      <c r="K20" s="22" t="s">
        <v>52</v>
      </c>
      <c r="L20" s="188"/>
      <c r="M20" s="189"/>
      <c r="N20" s="189"/>
      <c r="O20" s="189"/>
      <c r="P20" s="19"/>
      <c r="Q20" s="19"/>
      <c r="R20" s="19"/>
      <c r="U20" s="22" t="s">
        <v>52</v>
      </c>
      <c r="V20" s="188"/>
      <c r="W20" s="189"/>
      <c r="X20" s="189"/>
      <c r="Y20" s="189"/>
      <c r="Z20" s="19"/>
      <c r="AA20" s="19"/>
      <c r="AB20" s="19"/>
    </row>
    <row r="21" spans="1:28">
      <c r="A21" s="22" t="s">
        <v>53</v>
      </c>
      <c r="B21" s="188"/>
      <c r="C21" s="189"/>
      <c r="D21" s="189"/>
      <c r="E21" s="189"/>
      <c r="F21" s="19"/>
      <c r="G21" s="19"/>
      <c r="H21" s="19"/>
      <c r="I21" s="19"/>
      <c r="K21" s="22" t="s">
        <v>53</v>
      </c>
      <c r="L21" s="188"/>
      <c r="M21" s="189"/>
      <c r="N21" s="189"/>
      <c r="O21" s="189"/>
      <c r="P21" s="19"/>
      <c r="Q21" s="19"/>
      <c r="R21" s="19"/>
      <c r="U21" s="22" t="s">
        <v>53</v>
      </c>
      <c r="V21" s="188"/>
      <c r="W21" s="189"/>
      <c r="X21" s="189"/>
      <c r="Y21" s="189"/>
      <c r="Z21" s="19"/>
      <c r="AA21" s="19"/>
      <c r="AB21" s="19"/>
    </row>
    <row r="22" spans="1:28">
      <c r="A22" s="22" t="s">
        <v>54</v>
      </c>
      <c r="B22" s="188"/>
      <c r="C22" s="189"/>
      <c r="D22" s="189"/>
      <c r="E22" s="189"/>
      <c r="F22" s="19"/>
      <c r="G22" s="19"/>
      <c r="H22" s="19"/>
      <c r="I22" s="19"/>
      <c r="K22" s="22" t="s">
        <v>54</v>
      </c>
      <c r="L22" s="188"/>
      <c r="M22" s="189"/>
      <c r="N22" s="189"/>
      <c r="O22" s="189"/>
      <c r="P22" s="19"/>
      <c r="Q22" s="19"/>
      <c r="R22" s="19"/>
      <c r="U22" s="22" t="s">
        <v>54</v>
      </c>
      <c r="V22" s="188"/>
      <c r="W22" s="189"/>
      <c r="X22" s="189"/>
      <c r="Y22" s="189"/>
      <c r="Z22" s="19"/>
      <c r="AA22" s="19"/>
      <c r="AB22" s="19"/>
    </row>
    <row r="23" spans="1:28">
      <c r="A23" s="22" t="s">
        <v>55</v>
      </c>
      <c r="B23" s="188"/>
      <c r="C23" s="189"/>
      <c r="D23" s="189"/>
      <c r="E23" s="189"/>
      <c r="F23" s="19"/>
      <c r="G23" s="19"/>
      <c r="H23" s="19"/>
      <c r="I23" s="19"/>
      <c r="K23" s="22" t="s">
        <v>55</v>
      </c>
      <c r="L23" s="188"/>
      <c r="M23" s="189"/>
      <c r="N23" s="189"/>
      <c r="O23" s="189"/>
      <c r="P23" s="19"/>
      <c r="Q23" s="19"/>
      <c r="R23" s="19"/>
      <c r="U23" s="22" t="s">
        <v>55</v>
      </c>
      <c r="V23" s="188"/>
      <c r="W23" s="189"/>
      <c r="X23" s="189"/>
      <c r="Y23" s="189"/>
      <c r="Z23" s="19"/>
      <c r="AA23" s="19"/>
      <c r="AB23" s="19"/>
    </row>
    <row r="24" spans="1:28">
      <c r="A24" s="22" t="s">
        <v>72</v>
      </c>
      <c r="B24" s="188"/>
      <c r="C24" s="189"/>
      <c r="D24" s="189"/>
      <c r="E24" s="189"/>
      <c r="F24" s="19"/>
      <c r="G24" s="19"/>
      <c r="H24" s="19"/>
      <c r="I24" s="19"/>
      <c r="K24" s="22" t="s">
        <v>72</v>
      </c>
      <c r="L24" s="188"/>
      <c r="M24" s="189"/>
      <c r="N24" s="189"/>
      <c r="O24" s="189"/>
      <c r="P24" s="19"/>
      <c r="Q24" s="19"/>
      <c r="R24" s="19"/>
      <c r="U24" s="22" t="s">
        <v>72</v>
      </c>
      <c r="V24" s="188"/>
      <c r="W24" s="189"/>
      <c r="X24" s="189"/>
      <c r="Y24" s="189"/>
      <c r="Z24" s="19"/>
      <c r="AA24" s="19"/>
      <c r="AB24" s="19"/>
    </row>
    <row r="25" spans="1:28">
      <c r="A25" s="22" t="s">
        <v>73</v>
      </c>
      <c r="B25" s="188"/>
      <c r="C25" s="189"/>
      <c r="D25" s="189"/>
      <c r="E25" s="189"/>
      <c r="F25" s="19"/>
      <c r="G25" s="19"/>
      <c r="H25" s="19"/>
      <c r="I25" s="19"/>
      <c r="K25" s="22" t="s">
        <v>73</v>
      </c>
      <c r="L25" s="188"/>
      <c r="M25" s="189"/>
      <c r="N25" s="189"/>
      <c r="O25" s="189"/>
      <c r="P25" s="19"/>
      <c r="Q25" s="19"/>
      <c r="R25" s="19"/>
      <c r="U25" s="22" t="s">
        <v>73</v>
      </c>
      <c r="V25" s="188"/>
      <c r="W25" s="189"/>
      <c r="X25" s="189"/>
      <c r="Y25" s="189"/>
      <c r="Z25" s="19"/>
      <c r="AA25" s="19"/>
      <c r="AB25" s="19"/>
    </row>
    <row r="26" spans="1:28">
      <c r="A26" s="22" t="s">
        <v>74</v>
      </c>
      <c r="B26" s="188"/>
      <c r="C26" s="189"/>
      <c r="D26" s="189"/>
      <c r="E26" s="189"/>
      <c r="F26" s="19"/>
      <c r="G26" s="19"/>
      <c r="H26" s="19"/>
      <c r="I26" s="19"/>
      <c r="K26" s="22" t="s">
        <v>74</v>
      </c>
      <c r="L26" s="188"/>
      <c r="M26" s="189"/>
      <c r="N26" s="189"/>
      <c r="O26" s="189"/>
      <c r="P26" s="19"/>
      <c r="Q26" s="19"/>
      <c r="R26" s="19"/>
      <c r="U26" s="22" t="s">
        <v>74</v>
      </c>
      <c r="V26" s="188"/>
      <c r="W26" s="189"/>
      <c r="X26" s="189"/>
      <c r="Y26" s="189"/>
      <c r="Z26" s="19"/>
      <c r="AA26" s="19"/>
      <c r="AB26" s="19"/>
    </row>
    <row r="27" spans="1:28">
      <c r="A27" s="22" t="s">
        <v>75</v>
      </c>
      <c r="B27" s="188"/>
      <c r="C27" s="189"/>
      <c r="D27" s="189"/>
      <c r="E27" s="189"/>
      <c r="F27" s="19"/>
      <c r="G27" s="19"/>
      <c r="H27" s="19"/>
      <c r="I27" s="19"/>
      <c r="K27" s="22" t="s">
        <v>75</v>
      </c>
      <c r="L27" s="188"/>
      <c r="M27" s="189"/>
      <c r="N27" s="189"/>
      <c r="O27" s="189"/>
      <c r="P27" s="19"/>
      <c r="Q27" s="19"/>
      <c r="R27" s="19"/>
      <c r="U27" s="22" t="s">
        <v>75</v>
      </c>
      <c r="V27" s="188"/>
      <c r="W27" s="189"/>
      <c r="X27" s="189"/>
      <c r="Y27" s="189"/>
      <c r="Z27" s="19"/>
      <c r="AA27" s="19"/>
      <c r="AB27" s="19"/>
    </row>
    <row r="28" spans="1:28">
      <c r="A28" s="22" t="s">
        <v>76</v>
      </c>
      <c r="B28" s="188"/>
      <c r="C28" s="189"/>
      <c r="D28" s="189"/>
      <c r="E28" s="189"/>
      <c r="F28" s="19"/>
      <c r="G28" s="19"/>
      <c r="H28" s="19"/>
      <c r="I28" s="19"/>
      <c r="K28" s="22" t="s">
        <v>76</v>
      </c>
      <c r="L28" s="188"/>
      <c r="M28" s="189"/>
      <c r="N28" s="189"/>
      <c r="O28" s="189"/>
      <c r="P28" s="19"/>
      <c r="Q28" s="19"/>
      <c r="R28" s="19"/>
      <c r="U28" s="22" t="s">
        <v>76</v>
      </c>
      <c r="V28" s="188"/>
      <c r="W28" s="189"/>
      <c r="X28" s="189"/>
      <c r="Y28" s="189"/>
      <c r="Z28" s="19"/>
      <c r="AA28" s="19"/>
      <c r="AB28" s="19"/>
    </row>
    <row r="29" spans="1:28">
      <c r="A29" s="22" t="s">
        <v>77</v>
      </c>
      <c r="B29" s="188"/>
      <c r="C29" s="189"/>
      <c r="D29" s="189"/>
      <c r="E29" s="189"/>
      <c r="F29" s="19"/>
      <c r="G29" s="19"/>
      <c r="H29" s="19"/>
      <c r="I29" s="19"/>
      <c r="K29" s="22" t="s">
        <v>77</v>
      </c>
      <c r="L29" s="188"/>
      <c r="M29" s="189"/>
      <c r="N29" s="189"/>
      <c r="O29" s="189"/>
      <c r="P29" s="19"/>
      <c r="Q29" s="19"/>
      <c r="R29" s="19"/>
      <c r="U29" s="22" t="s">
        <v>77</v>
      </c>
      <c r="V29" s="188"/>
      <c r="W29" s="189"/>
      <c r="X29" s="189"/>
      <c r="Y29" s="189"/>
      <c r="Z29" s="19"/>
      <c r="AA29" s="19"/>
      <c r="AB29" s="19"/>
    </row>
    <row r="30" spans="1:28">
      <c r="A30" s="22" t="s">
        <v>78</v>
      </c>
      <c r="B30" s="188"/>
      <c r="C30" s="189"/>
      <c r="D30" s="189"/>
      <c r="E30" s="189"/>
      <c r="F30" s="19"/>
      <c r="G30" s="19"/>
      <c r="H30" s="19"/>
      <c r="I30" s="19"/>
      <c r="K30" s="22" t="s">
        <v>78</v>
      </c>
      <c r="L30" s="188"/>
      <c r="M30" s="189"/>
      <c r="N30" s="189"/>
      <c r="O30" s="189"/>
      <c r="P30" s="19"/>
      <c r="Q30" s="19"/>
      <c r="R30" s="19"/>
      <c r="U30" s="22" t="s">
        <v>78</v>
      </c>
      <c r="V30" s="188"/>
      <c r="W30" s="189"/>
      <c r="X30" s="189"/>
      <c r="Y30" s="189"/>
      <c r="Z30" s="19"/>
      <c r="AA30" s="19"/>
      <c r="AB30" s="19"/>
    </row>
    <row r="31" spans="1:28">
      <c r="A31" s="22" t="s">
        <v>79</v>
      </c>
      <c r="B31" s="188"/>
      <c r="C31" s="189"/>
      <c r="D31" s="189"/>
      <c r="E31" s="189"/>
      <c r="F31" s="19"/>
      <c r="G31" s="19"/>
      <c r="H31" s="19"/>
      <c r="I31" s="19"/>
      <c r="K31" s="22" t="s">
        <v>79</v>
      </c>
      <c r="L31" s="188"/>
      <c r="M31" s="189"/>
      <c r="N31" s="189"/>
      <c r="O31" s="189"/>
      <c r="P31" s="19"/>
      <c r="Q31" s="19"/>
      <c r="R31" s="19"/>
      <c r="U31" s="22" t="s">
        <v>79</v>
      </c>
      <c r="V31" s="188"/>
      <c r="W31" s="189"/>
      <c r="X31" s="189"/>
      <c r="Y31" s="189"/>
      <c r="Z31" s="19"/>
      <c r="AA31" s="19"/>
      <c r="AB31" s="19"/>
    </row>
    <row r="32" spans="1:28">
      <c r="A32" s="22" t="s">
        <v>80</v>
      </c>
      <c r="B32" s="188"/>
      <c r="C32" s="189"/>
      <c r="D32" s="189"/>
      <c r="E32" s="189"/>
      <c r="F32" s="19"/>
      <c r="G32" s="19"/>
      <c r="H32" s="19"/>
      <c r="I32" s="19"/>
      <c r="K32" s="22" t="s">
        <v>80</v>
      </c>
      <c r="L32" s="188"/>
      <c r="M32" s="189"/>
      <c r="N32" s="189"/>
      <c r="O32" s="189"/>
      <c r="P32" s="19"/>
      <c r="Q32" s="19"/>
      <c r="R32" s="19"/>
      <c r="U32" s="22" t="s">
        <v>80</v>
      </c>
      <c r="V32" s="188"/>
      <c r="W32" s="189"/>
      <c r="X32" s="189"/>
      <c r="Y32" s="189"/>
      <c r="Z32" s="19"/>
      <c r="AA32" s="19"/>
      <c r="AB32" s="19"/>
    </row>
    <row r="33" spans="1:28">
      <c r="A33" s="22" t="s">
        <v>81</v>
      </c>
      <c r="B33" s="188"/>
      <c r="C33" s="189"/>
      <c r="D33" s="189"/>
      <c r="E33" s="189"/>
      <c r="F33" s="19"/>
      <c r="G33" s="19"/>
      <c r="H33" s="19"/>
      <c r="I33" s="19"/>
      <c r="K33" s="22" t="s">
        <v>81</v>
      </c>
      <c r="L33" s="188"/>
      <c r="M33" s="189"/>
      <c r="N33" s="189"/>
      <c r="O33" s="189"/>
      <c r="P33" s="19"/>
      <c r="Q33" s="19"/>
      <c r="R33" s="19"/>
      <c r="U33" s="22" t="s">
        <v>81</v>
      </c>
      <c r="V33" s="188"/>
      <c r="W33" s="189"/>
      <c r="X33" s="189"/>
      <c r="Y33" s="189"/>
      <c r="Z33" s="19"/>
      <c r="AA33" s="19"/>
      <c r="AB33" s="19"/>
    </row>
    <row r="34" spans="1:28">
      <c r="A34" s="22" t="s">
        <v>82</v>
      </c>
      <c r="B34" s="188"/>
      <c r="C34" s="189"/>
      <c r="D34" s="189"/>
      <c r="E34" s="189"/>
      <c r="F34" s="19"/>
      <c r="G34" s="19"/>
      <c r="H34" s="19"/>
      <c r="I34" s="19"/>
      <c r="K34" s="22" t="s">
        <v>82</v>
      </c>
      <c r="L34" s="188"/>
      <c r="M34" s="189"/>
      <c r="N34" s="189"/>
      <c r="O34" s="189"/>
      <c r="P34" s="19"/>
      <c r="Q34" s="19"/>
      <c r="R34" s="19"/>
      <c r="U34" s="22" t="s">
        <v>82</v>
      </c>
      <c r="V34" s="188"/>
      <c r="W34" s="189"/>
      <c r="X34" s="189"/>
      <c r="Y34" s="189"/>
      <c r="Z34" s="19"/>
      <c r="AA34" s="19"/>
      <c r="AB34" s="19"/>
    </row>
    <row r="35" spans="1:28">
      <c r="A35" s="22" t="s">
        <v>83</v>
      </c>
      <c r="B35" s="188"/>
      <c r="C35" s="189"/>
      <c r="D35" s="189"/>
      <c r="E35" s="189"/>
      <c r="F35" s="19"/>
      <c r="G35" s="19"/>
      <c r="H35" s="19"/>
      <c r="I35" s="19"/>
      <c r="K35" s="22" t="s">
        <v>83</v>
      </c>
      <c r="L35" s="188"/>
      <c r="M35" s="189"/>
      <c r="N35" s="189"/>
      <c r="O35" s="189"/>
      <c r="P35" s="19"/>
      <c r="Q35" s="19"/>
      <c r="R35" s="19"/>
      <c r="U35" s="22" t="s">
        <v>83</v>
      </c>
      <c r="V35" s="188"/>
      <c r="W35" s="189"/>
      <c r="X35" s="189"/>
      <c r="Y35" s="189"/>
      <c r="Z35" s="19"/>
      <c r="AA35" s="19"/>
      <c r="AB35" s="19"/>
    </row>
    <row r="36" spans="1:28">
      <c r="A36" s="22" t="s">
        <v>84</v>
      </c>
      <c r="B36" s="188"/>
      <c r="C36" s="189"/>
      <c r="D36" s="189"/>
      <c r="E36" s="189"/>
      <c r="F36" s="19"/>
      <c r="G36" s="19"/>
      <c r="H36" s="19"/>
      <c r="I36" s="19"/>
      <c r="K36" s="22" t="s">
        <v>84</v>
      </c>
      <c r="L36" s="188"/>
      <c r="M36" s="189"/>
      <c r="N36" s="189"/>
      <c r="O36" s="189"/>
      <c r="P36" s="19"/>
      <c r="Q36" s="19"/>
      <c r="R36" s="19"/>
      <c r="U36" s="22" t="s">
        <v>84</v>
      </c>
      <c r="V36" s="188"/>
      <c r="W36" s="189"/>
      <c r="X36" s="189"/>
      <c r="Y36" s="189"/>
      <c r="Z36" s="19"/>
      <c r="AA36" s="19"/>
      <c r="AB36" s="19"/>
    </row>
    <row r="37" spans="1:28">
      <c r="A37" s="22" t="s">
        <v>85</v>
      </c>
      <c r="B37" s="188"/>
      <c r="C37" s="189"/>
      <c r="D37" s="189"/>
      <c r="E37" s="189"/>
      <c r="F37" s="19"/>
      <c r="G37" s="19"/>
      <c r="H37" s="19"/>
      <c r="I37" s="19"/>
      <c r="K37" s="22" t="s">
        <v>85</v>
      </c>
      <c r="L37" s="188"/>
      <c r="M37" s="189"/>
      <c r="N37" s="189"/>
      <c r="O37" s="189"/>
      <c r="P37" s="19"/>
      <c r="Q37" s="19"/>
      <c r="R37" s="19"/>
      <c r="U37" s="22" t="s">
        <v>85</v>
      </c>
      <c r="V37" s="188"/>
      <c r="W37" s="189"/>
      <c r="X37" s="189"/>
      <c r="Y37" s="189"/>
      <c r="Z37" s="19"/>
      <c r="AA37" s="19"/>
      <c r="AB37" s="19"/>
    </row>
    <row r="38" spans="1:28">
      <c r="A38" s="22" t="s">
        <v>86</v>
      </c>
      <c r="B38" s="188"/>
      <c r="C38" s="189"/>
      <c r="D38" s="189"/>
      <c r="E38" s="189"/>
      <c r="F38" s="19"/>
      <c r="G38" s="19"/>
      <c r="H38" s="19"/>
      <c r="I38" s="19"/>
      <c r="K38" s="22" t="s">
        <v>86</v>
      </c>
      <c r="L38" s="188"/>
      <c r="M38" s="189"/>
      <c r="N38" s="189"/>
      <c r="O38" s="189"/>
      <c r="P38" s="19"/>
      <c r="Q38" s="19"/>
      <c r="R38" s="19"/>
      <c r="U38" s="22" t="s">
        <v>86</v>
      </c>
      <c r="V38" s="188"/>
      <c r="W38" s="189"/>
      <c r="X38" s="189"/>
      <c r="Y38" s="189"/>
      <c r="Z38" s="19"/>
      <c r="AA38" s="19"/>
      <c r="AB38" s="19"/>
    </row>
    <row r="39" spans="1:28">
      <c r="A39" s="22" t="s">
        <v>87</v>
      </c>
      <c r="B39" s="188"/>
      <c r="C39" s="189"/>
      <c r="D39" s="189"/>
      <c r="E39" s="189"/>
      <c r="F39" s="19"/>
      <c r="G39" s="19"/>
      <c r="H39" s="19"/>
      <c r="I39" s="19"/>
      <c r="K39" s="22" t="s">
        <v>87</v>
      </c>
      <c r="L39" s="188"/>
      <c r="M39" s="189"/>
      <c r="N39" s="189"/>
      <c r="O39" s="189"/>
      <c r="P39" s="19"/>
      <c r="Q39" s="19"/>
      <c r="R39" s="19"/>
      <c r="U39" s="22" t="s">
        <v>87</v>
      </c>
      <c r="V39" s="188"/>
      <c r="W39" s="189"/>
      <c r="X39" s="189"/>
      <c r="Y39" s="189"/>
      <c r="Z39" s="19"/>
      <c r="AA39" s="19"/>
      <c r="AB39" s="19"/>
    </row>
    <row r="40" spans="1:28">
      <c r="A40" s="22" t="s">
        <v>88</v>
      </c>
      <c r="B40" s="188"/>
      <c r="C40" s="189"/>
      <c r="D40" s="189"/>
      <c r="E40" s="189"/>
      <c r="F40" s="19"/>
      <c r="G40" s="19"/>
      <c r="H40" s="19"/>
      <c r="I40" s="19"/>
      <c r="K40" s="22" t="s">
        <v>88</v>
      </c>
      <c r="L40" s="188"/>
      <c r="M40" s="189"/>
      <c r="N40" s="189"/>
      <c r="O40" s="189"/>
      <c r="P40" s="19"/>
      <c r="Q40" s="19"/>
      <c r="R40" s="19"/>
      <c r="U40" s="22" t="s">
        <v>88</v>
      </c>
      <c r="V40" s="188"/>
      <c r="W40" s="189"/>
      <c r="X40" s="189"/>
      <c r="Y40" s="189"/>
      <c r="Z40" s="19"/>
      <c r="AA40" s="19"/>
      <c r="AB40" s="19"/>
    </row>
    <row r="41" spans="1:28">
      <c r="A41" s="22" t="s">
        <v>89</v>
      </c>
      <c r="B41" s="188"/>
      <c r="C41" s="189"/>
      <c r="D41" s="189"/>
      <c r="E41" s="189"/>
      <c r="F41" s="19"/>
      <c r="G41" s="19"/>
      <c r="H41" s="19"/>
      <c r="I41" s="19"/>
      <c r="K41" s="22" t="s">
        <v>89</v>
      </c>
      <c r="L41" s="188"/>
      <c r="M41" s="189"/>
      <c r="N41" s="189"/>
      <c r="O41" s="189"/>
      <c r="P41" s="19"/>
      <c r="Q41" s="19"/>
      <c r="R41" s="19"/>
      <c r="U41" s="22" t="s">
        <v>89</v>
      </c>
      <c r="V41" s="188"/>
      <c r="W41" s="189"/>
      <c r="X41" s="189"/>
      <c r="Y41" s="189"/>
      <c r="Z41" s="19"/>
      <c r="AA41" s="19"/>
      <c r="AB41" s="19"/>
    </row>
    <row r="42" spans="1:28">
      <c r="A42" s="22" t="s">
        <v>90</v>
      </c>
      <c r="B42" s="188"/>
      <c r="C42" s="189"/>
      <c r="D42" s="189"/>
      <c r="E42" s="189"/>
      <c r="F42" s="19"/>
      <c r="G42" s="19"/>
      <c r="H42" s="19"/>
      <c r="I42" s="19"/>
      <c r="K42" s="22" t="s">
        <v>90</v>
      </c>
      <c r="L42" s="188"/>
      <c r="M42" s="189"/>
      <c r="N42" s="189"/>
      <c r="O42" s="189"/>
      <c r="P42" s="19"/>
      <c r="Q42" s="19"/>
      <c r="R42" s="19"/>
      <c r="U42" s="22" t="s">
        <v>90</v>
      </c>
      <c r="V42" s="188"/>
      <c r="W42" s="189"/>
      <c r="X42" s="189"/>
      <c r="Y42" s="189"/>
      <c r="Z42" s="19"/>
      <c r="AA42" s="19"/>
      <c r="AB42" s="19"/>
    </row>
    <row r="43" spans="1:28">
      <c r="A43" s="22" t="s">
        <v>91</v>
      </c>
      <c r="B43" s="188"/>
      <c r="C43" s="189"/>
      <c r="D43" s="189"/>
      <c r="E43" s="189"/>
      <c r="F43" s="19"/>
      <c r="G43" s="19"/>
      <c r="H43" s="19"/>
      <c r="I43" s="19"/>
      <c r="K43" s="22" t="s">
        <v>91</v>
      </c>
      <c r="L43" s="188"/>
      <c r="M43" s="189"/>
      <c r="N43" s="189"/>
      <c r="O43" s="189"/>
      <c r="P43" s="19"/>
      <c r="Q43" s="19"/>
      <c r="R43" s="19"/>
      <c r="U43" s="22" t="s">
        <v>91</v>
      </c>
      <c r="V43" s="188"/>
      <c r="W43" s="189"/>
      <c r="X43" s="189"/>
      <c r="Y43" s="189"/>
      <c r="Z43" s="19"/>
      <c r="AA43" s="19"/>
      <c r="AB43" s="19"/>
    </row>
    <row r="44" spans="1:28">
      <c r="A44" s="22" t="s">
        <v>92</v>
      </c>
      <c r="B44" s="188"/>
      <c r="C44" s="189"/>
      <c r="D44" s="189"/>
      <c r="E44" s="189"/>
      <c r="F44" s="19"/>
      <c r="G44" s="19"/>
      <c r="H44" s="19"/>
      <c r="I44" s="19"/>
      <c r="K44" s="22" t="s">
        <v>92</v>
      </c>
      <c r="L44" s="188"/>
      <c r="M44" s="189"/>
      <c r="N44" s="189"/>
      <c r="O44" s="189"/>
      <c r="P44" s="19"/>
      <c r="Q44" s="19"/>
      <c r="R44" s="19"/>
      <c r="U44" s="22" t="s">
        <v>92</v>
      </c>
      <c r="V44" s="188"/>
      <c r="W44" s="189"/>
      <c r="X44" s="189"/>
      <c r="Y44" s="189"/>
      <c r="Z44" s="19"/>
      <c r="AA44" s="19"/>
      <c r="AB44" s="19"/>
    </row>
    <row r="45" spans="1:28">
      <c r="A45" s="22" t="s">
        <v>93</v>
      </c>
      <c r="B45" s="188"/>
      <c r="C45" s="189"/>
      <c r="D45" s="189"/>
      <c r="E45" s="189"/>
      <c r="F45" s="19"/>
      <c r="G45" s="19"/>
      <c r="H45" s="19"/>
      <c r="I45" s="19"/>
      <c r="K45" s="22" t="s">
        <v>93</v>
      </c>
      <c r="L45" s="188"/>
      <c r="M45" s="189"/>
      <c r="N45" s="189"/>
      <c r="O45" s="189"/>
      <c r="P45" s="19"/>
      <c r="Q45" s="19"/>
      <c r="R45" s="19"/>
      <c r="U45" s="22" t="s">
        <v>93</v>
      </c>
      <c r="V45" s="188"/>
      <c r="W45" s="189"/>
      <c r="X45" s="189"/>
      <c r="Y45" s="189"/>
      <c r="Z45" s="19"/>
      <c r="AA45" s="19"/>
      <c r="AB45" s="19"/>
    </row>
    <row r="46" spans="1:28">
      <c r="A46" s="22" t="s">
        <v>94</v>
      </c>
      <c r="B46" s="188"/>
      <c r="C46" s="189"/>
      <c r="D46" s="189"/>
      <c r="E46" s="189"/>
      <c r="F46" s="19"/>
      <c r="G46" s="19"/>
      <c r="H46" s="19"/>
      <c r="I46" s="19"/>
      <c r="K46" s="22" t="s">
        <v>94</v>
      </c>
      <c r="L46" s="188"/>
      <c r="M46" s="189"/>
      <c r="N46" s="189"/>
      <c r="O46" s="189"/>
      <c r="P46" s="19"/>
      <c r="Q46" s="19"/>
      <c r="R46" s="19"/>
      <c r="U46" s="22" t="s">
        <v>94</v>
      </c>
      <c r="V46" s="188"/>
      <c r="W46" s="189"/>
      <c r="X46" s="189"/>
      <c r="Y46" s="189"/>
      <c r="Z46" s="19"/>
      <c r="AA46" s="19"/>
      <c r="AB46" s="19"/>
    </row>
    <row r="47" spans="1:28">
      <c r="A47" s="22" t="s">
        <v>95</v>
      </c>
      <c r="B47" s="188"/>
      <c r="C47" s="189"/>
      <c r="D47" s="189"/>
      <c r="E47" s="189"/>
      <c r="F47" s="19"/>
      <c r="G47" s="19"/>
      <c r="H47" s="19"/>
      <c r="I47" s="19"/>
      <c r="K47" s="22" t="s">
        <v>95</v>
      </c>
      <c r="L47" s="188"/>
      <c r="M47" s="189"/>
      <c r="N47" s="189"/>
      <c r="O47" s="189"/>
      <c r="P47" s="19"/>
      <c r="Q47" s="19"/>
      <c r="R47" s="19"/>
      <c r="U47" s="22" t="s">
        <v>95</v>
      </c>
      <c r="V47" s="188"/>
      <c r="W47" s="189"/>
      <c r="X47" s="189"/>
      <c r="Y47" s="189"/>
      <c r="Z47" s="19"/>
      <c r="AA47" s="19"/>
      <c r="AB47" s="19"/>
    </row>
    <row r="48" spans="1:28">
      <c r="A48" s="22" t="s">
        <v>96</v>
      </c>
      <c r="B48" s="188"/>
      <c r="C48" s="189"/>
      <c r="D48" s="189"/>
      <c r="E48" s="189"/>
      <c r="F48" s="19"/>
      <c r="G48" s="19"/>
      <c r="H48" s="19"/>
      <c r="I48" s="19"/>
      <c r="K48" s="22" t="s">
        <v>96</v>
      </c>
      <c r="L48" s="188"/>
      <c r="M48" s="189"/>
      <c r="N48" s="189"/>
      <c r="O48" s="189"/>
      <c r="P48" s="19"/>
      <c r="Q48" s="19"/>
      <c r="R48" s="19"/>
      <c r="U48" s="22" t="s">
        <v>96</v>
      </c>
      <c r="V48" s="188"/>
      <c r="W48" s="189"/>
      <c r="X48" s="189"/>
      <c r="Y48" s="189"/>
      <c r="Z48" s="19"/>
      <c r="AA48" s="19"/>
      <c r="AB48" s="19"/>
    </row>
    <row r="49" spans="1:28">
      <c r="A49" s="22" t="s">
        <v>97</v>
      </c>
      <c r="B49" s="188"/>
      <c r="C49" s="189"/>
      <c r="D49" s="189"/>
      <c r="E49" s="189"/>
      <c r="F49" s="19"/>
      <c r="G49" s="19"/>
      <c r="H49" s="19"/>
      <c r="I49" s="19"/>
      <c r="K49" s="22" t="s">
        <v>97</v>
      </c>
      <c r="L49" s="188"/>
      <c r="M49" s="189"/>
      <c r="N49" s="189"/>
      <c r="O49" s="189"/>
      <c r="P49" s="19"/>
      <c r="Q49" s="19"/>
      <c r="R49" s="19"/>
      <c r="U49" s="22" t="s">
        <v>97</v>
      </c>
      <c r="V49" s="188"/>
      <c r="W49" s="189"/>
      <c r="X49" s="189"/>
      <c r="Y49" s="189"/>
      <c r="Z49" s="19"/>
      <c r="AA49" s="19"/>
      <c r="AB49" s="19"/>
    </row>
    <row r="50" spans="1:28">
      <c r="A50" s="22" t="s">
        <v>98</v>
      </c>
      <c r="B50" s="188"/>
      <c r="C50" s="189"/>
      <c r="D50" s="189"/>
      <c r="E50" s="189"/>
      <c r="F50" s="19"/>
      <c r="G50" s="19"/>
      <c r="H50" s="19"/>
      <c r="I50" s="19"/>
      <c r="K50" s="22" t="s">
        <v>98</v>
      </c>
      <c r="L50" s="188"/>
      <c r="M50" s="189"/>
      <c r="N50" s="189"/>
      <c r="O50" s="189"/>
      <c r="P50" s="19"/>
      <c r="Q50" s="19"/>
      <c r="R50" s="19"/>
      <c r="U50" s="22" t="s">
        <v>98</v>
      </c>
      <c r="V50" s="188"/>
      <c r="W50" s="189"/>
      <c r="X50" s="189"/>
      <c r="Y50" s="189"/>
      <c r="Z50" s="19"/>
      <c r="AA50" s="19"/>
      <c r="AB50" s="19"/>
    </row>
    <row r="51" spans="1:28">
      <c r="A51" s="22" t="s">
        <v>99</v>
      </c>
      <c r="B51" s="188"/>
      <c r="C51" s="189"/>
      <c r="D51" s="189"/>
      <c r="E51" s="189"/>
      <c r="F51" s="19"/>
      <c r="G51" s="19"/>
      <c r="H51" s="19"/>
      <c r="I51" s="19"/>
      <c r="K51" s="22" t="s">
        <v>99</v>
      </c>
      <c r="L51" s="188"/>
      <c r="M51" s="189"/>
      <c r="N51" s="189"/>
      <c r="O51" s="189"/>
      <c r="P51" s="19"/>
      <c r="Q51" s="19"/>
      <c r="R51" s="19"/>
      <c r="U51" s="22" t="s">
        <v>99</v>
      </c>
      <c r="V51" s="188"/>
      <c r="W51" s="189"/>
      <c r="X51" s="189"/>
      <c r="Y51" s="189"/>
      <c r="Z51" s="19"/>
      <c r="AA51" s="19"/>
      <c r="AB51" s="19"/>
    </row>
    <row r="52" spans="1:28">
      <c r="A52" s="22" t="s">
        <v>100</v>
      </c>
      <c r="B52" s="188"/>
      <c r="C52" s="189"/>
      <c r="D52" s="189"/>
      <c r="E52" s="189"/>
      <c r="F52" s="19"/>
      <c r="G52" s="19"/>
      <c r="H52" s="19"/>
      <c r="I52" s="19"/>
      <c r="K52" s="22" t="s">
        <v>100</v>
      </c>
      <c r="L52" s="188"/>
      <c r="M52" s="189"/>
      <c r="N52" s="189"/>
      <c r="O52" s="189"/>
      <c r="P52" s="19"/>
      <c r="Q52" s="19"/>
      <c r="R52" s="19"/>
      <c r="U52" s="22" t="s">
        <v>100</v>
      </c>
      <c r="V52" s="188"/>
      <c r="W52" s="189"/>
      <c r="X52" s="189"/>
      <c r="Y52" s="189"/>
      <c r="Z52" s="19"/>
      <c r="AA52" s="19"/>
      <c r="AB52" s="19"/>
    </row>
    <row r="53" spans="1:28" ht="15.75" thickBot="1">
      <c r="A53" s="23" t="s">
        <v>101</v>
      </c>
      <c r="B53" s="190"/>
      <c r="C53" s="191"/>
      <c r="D53" s="191"/>
      <c r="E53" s="191"/>
      <c r="F53" s="19"/>
      <c r="G53" s="19"/>
      <c r="H53" s="19"/>
      <c r="I53" s="19"/>
      <c r="K53" s="23" t="s">
        <v>101</v>
      </c>
      <c r="L53" s="190"/>
      <c r="M53" s="191"/>
      <c r="N53" s="191"/>
      <c r="O53" s="191"/>
      <c r="P53" s="19"/>
      <c r="Q53" s="19"/>
      <c r="R53" s="19"/>
      <c r="U53" s="23" t="s">
        <v>101</v>
      </c>
      <c r="V53" s="190"/>
      <c r="W53" s="191"/>
      <c r="X53" s="191"/>
      <c r="Y53" s="191"/>
      <c r="Z53" s="19"/>
      <c r="AA53" s="19"/>
      <c r="AB53" s="19"/>
    </row>
    <row r="54" spans="1:28">
      <c r="A54" s="24"/>
      <c r="B54" s="25"/>
      <c r="C54" s="26"/>
      <c r="D54" s="26"/>
      <c r="E54" s="26"/>
      <c r="F54" s="19"/>
      <c r="G54" s="19"/>
      <c r="H54" s="19"/>
      <c r="I54" s="19"/>
      <c r="K54" s="25"/>
      <c r="L54" s="25"/>
      <c r="M54" s="26"/>
      <c r="N54" s="26"/>
      <c r="O54" s="26"/>
      <c r="P54" s="19"/>
      <c r="Q54" s="19"/>
      <c r="R54" s="19"/>
    </row>
    <row r="55" spans="1:28">
      <c r="A55" s="24"/>
      <c r="B55" s="25"/>
      <c r="C55" s="26"/>
      <c r="D55" s="26"/>
      <c r="E55" s="26"/>
      <c r="F55" s="19"/>
      <c r="G55" s="19"/>
      <c r="H55" s="19"/>
      <c r="I55" s="19"/>
      <c r="K55" s="25"/>
      <c r="L55" s="25"/>
      <c r="M55" s="26"/>
      <c r="N55" s="26"/>
      <c r="O55" s="26"/>
      <c r="P55" s="19"/>
      <c r="Q55" s="19"/>
      <c r="R55" s="19"/>
    </row>
  </sheetData>
  <sheetProtection password="CD42" sheet="1" objects="1" scenarios="1"/>
  <mergeCells count="24">
    <mergeCell ref="A1:E1"/>
    <mergeCell ref="K1:O1"/>
    <mergeCell ref="G6:I11"/>
    <mergeCell ref="B2:B3"/>
    <mergeCell ref="C2:C3"/>
    <mergeCell ref="D2:D3"/>
    <mergeCell ref="E2:E3"/>
    <mergeCell ref="G3:I3"/>
    <mergeCell ref="G4:I5"/>
    <mergeCell ref="Q4:S5"/>
    <mergeCell ref="Q6:S11"/>
    <mergeCell ref="L2:L3"/>
    <mergeCell ref="M2:M3"/>
    <mergeCell ref="N2:N3"/>
    <mergeCell ref="O2:O3"/>
    <mergeCell ref="Q3:S3"/>
    <mergeCell ref="AA3:AC3"/>
    <mergeCell ref="AA4:AC5"/>
    <mergeCell ref="AA6:AC11"/>
    <mergeCell ref="U1:Y1"/>
    <mergeCell ref="V2:V3"/>
    <mergeCell ref="W2:W3"/>
    <mergeCell ref="X2:X3"/>
    <mergeCell ref="Y2:Y3"/>
  </mergeCells>
  <pageMargins left="0.25" right="0.25" top="0.75" bottom="0.75" header="0.3" footer="0.3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9"/>
  <sheetViews>
    <sheetView topLeftCell="A3" workbookViewId="0">
      <selection activeCell="C45" sqref="C45"/>
    </sheetView>
  </sheetViews>
  <sheetFormatPr baseColWidth="10" defaultRowHeight="15"/>
  <cols>
    <col min="1" max="1" width="56.5703125" style="1" customWidth="1"/>
    <col min="2" max="2" width="12.42578125" style="1" customWidth="1"/>
    <col min="3" max="3" width="12.140625" style="1" bestFit="1" customWidth="1"/>
    <col min="4" max="4" width="9.5703125" style="1" bestFit="1" customWidth="1"/>
    <col min="5" max="6" width="12.140625" style="1" bestFit="1" customWidth="1"/>
    <col min="7" max="7" width="12.85546875" style="1" customWidth="1"/>
    <col min="8" max="8" width="39" style="100" customWidth="1"/>
    <col min="9" max="9" width="40.85546875" style="1" customWidth="1"/>
    <col min="10" max="10" width="25.140625" style="1" customWidth="1"/>
    <col min="11" max="11" width="15.85546875" style="1" customWidth="1"/>
    <col min="12" max="12" width="19" style="1" bestFit="1" customWidth="1"/>
    <col min="13" max="13" width="13" style="1" bestFit="1" customWidth="1"/>
    <col min="14" max="16384" width="11.42578125" style="1"/>
  </cols>
  <sheetData>
    <row r="1" spans="1:8" ht="15.75">
      <c r="A1" s="221" t="s">
        <v>311</v>
      </c>
      <c r="B1" s="222"/>
      <c r="C1" s="222"/>
      <c r="D1" s="222"/>
      <c r="E1" s="222"/>
      <c r="F1" s="222"/>
      <c r="G1" s="222"/>
      <c r="H1" s="222"/>
    </row>
    <row r="2" spans="1:8">
      <c r="A2" s="84" t="s">
        <v>283</v>
      </c>
      <c r="B2" s="227"/>
      <c r="C2" s="227"/>
      <c r="D2" s="227"/>
      <c r="E2" s="227"/>
      <c r="F2" s="227"/>
      <c r="G2" s="227"/>
      <c r="H2" s="227"/>
    </row>
    <row r="3" spans="1:8">
      <c r="A3" s="84" t="s">
        <v>9</v>
      </c>
      <c r="B3" s="227"/>
      <c r="C3" s="227"/>
      <c r="D3" s="227"/>
      <c r="E3" s="227"/>
      <c r="F3" s="227"/>
      <c r="G3" s="227"/>
      <c r="H3" s="227"/>
    </row>
    <row r="4" spans="1:8">
      <c r="A4" s="134" t="s">
        <v>10</v>
      </c>
      <c r="B4" s="227"/>
      <c r="C4" s="227"/>
      <c r="D4" s="227"/>
      <c r="E4" s="227"/>
      <c r="F4" s="227"/>
      <c r="G4" s="227"/>
      <c r="H4" s="227"/>
    </row>
    <row r="5" spans="1:8">
      <c r="A5" s="134" t="s">
        <v>323</v>
      </c>
      <c r="B5" s="227"/>
      <c r="C5" s="227"/>
      <c r="D5" s="227"/>
      <c r="E5" s="227"/>
      <c r="F5" s="227"/>
      <c r="G5" s="227"/>
      <c r="H5" s="227"/>
    </row>
    <row r="6" spans="1:8">
      <c r="A6" s="134" t="s">
        <v>324</v>
      </c>
      <c r="B6" s="227"/>
      <c r="C6" s="227"/>
      <c r="D6" s="227"/>
      <c r="E6" s="227"/>
      <c r="F6" s="227"/>
      <c r="G6" s="227"/>
      <c r="H6" s="227"/>
    </row>
    <row r="7" spans="1:8">
      <c r="A7" s="84" t="s">
        <v>310</v>
      </c>
      <c r="B7" s="228"/>
      <c r="C7" s="229"/>
      <c r="D7" s="229"/>
      <c r="E7" s="229"/>
      <c r="F7" s="229"/>
      <c r="G7" s="229"/>
      <c r="H7" s="230"/>
    </row>
    <row r="8" spans="1:8">
      <c r="A8" s="84" t="s">
        <v>23</v>
      </c>
      <c r="B8" s="227"/>
      <c r="C8" s="227"/>
      <c r="D8" s="227"/>
      <c r="E8" s="227"/>
      <c r="F8" s="227"/>
      <c r="G8" s="227"/>
      <c r="H8" s="227"/>
    </row>
    <row r="9" spans="1:8">
      <c r="A9" s="84" t="s">
        <v>179</v>
      </c>
      <c r="B9" s="227"/>
      <c r="C9" s="227"/>
      <c r="D9" s="227"/>
      <c r="E9" s="227"/>
      <c r="F9" s="227"/>
      <c r="G9" s="227"/>
      <c r="H9" s="227"/>
    </row>
    <row r="10" spans="1:8">
      <c r="A10" s="84" t="s">
        <v>308</v>
      </c>
      <c r="B10" s="228"/>
      <c r="C10" s="229"/>
      <c r="D10" s="229"/>
      <c r="E10" s="229"/>
      <c r="F10" s="229"/>
      <c r="G10" s="229"/>
      <c r="H10" s="230"/>
    </row>
    <row r="11" spans="1:8">
      <c r="A11" s="84" t="s">
        <v>309</v>
      </c>
      <c r="B11" s="228"/>
      <c r="C11" s="229"/>
      <c r="D11" s="229"/>
      <c r="E11" s="229"/>
      <c r="F11" s="229"/>
      <c r="G11" s="229"/>
      <c r="H11" s="230"/>
    </row>
    <row r="12" spans="1:8">
      <c r="A12" s="84" t="s">
        <v>331</v>
      </c>
      <c r="B12" s="228"/>
      <c r="C12" s="229"/>
      <c r="D12" s="229"/>
      <c r="E12" s="229"/>
      <c r="F12" s="229"/>
      <c r="G12" s="229"/>
      <c r="H12" s="230"/>
    </row>
    <row r="13" spans="1:8">
      <c r="A13" s="96"/>
      <c r="B13" s="96"/>
      <c r="C13" s="96"/>
      <c r="D13" s="96"/>
      <c r="E13" s="96"/>
      <c r="F13" s="96"/>
      <c r="G13" s="96"/>
      <c r="H13" s="96"/>
    </row>
    <row r="14" spans="1:8">
      <c r="C14"/>
      <c r="E14"/>
    </row>
    <row r="15" spans="1:8" ht="15.75">
      <c r="A15" s="221" t="s">
        <v>180</v>
      </c>
      <c r="B15" s="222"/>
      <c r="C15" s="222"/>
      <c r="D15" s="222"/>
      <c r="E15" s="222"/>
      <c r="F15" s="222"/>
      <c r="G15" s="222"/>
      <c r="H15" s="222"/>
    </row>
    <row r="16" spans="1:8">
      <c r="A16" s="90"/>
      <c r="B16" s="76" t="s">
        <v>282</v>
      </c>
      <c r="C16" s="76" t="s">
        <v>56</v>
      </c>
      <c r="D16" s="76" t="s">
        <v>59</v>
      </c>
      <c r="E16" s="76" t="s">
        <v>60</v>
      </c>
      <c r="F16" s="76" t="s">
        <v>61</v>
      </c>
      <c r="G16" s="76" t="s">
        <v>317</v>
      </c>
      <c r="H16" s="76" t="s">
        <v>284</v>
      </c>
    </row>
    <row r="17" spans="1:9">
      <c r="A17" s="90" t="s">
        <v>109</v>
      </c>
      <c r="B17" s="77"/>
      <c r="C17" s="173"/>
      <c r="D17" s="174"/>
      <c r="E17" s="174"/>
      <c r="F17" s="174"/>
      <c r="G17" s="145" t="s">
        <v>319</v>
      </c>
      <c r="H17" s="91"/>
      <c r="I17" s="132"/>
    </row>
    <row r="18" spans="1:9" ht="30">
      <c r="A18" s="90" t="s">
        <v>2</v>
      </c>
      <c r="B18" s="153" t="s">
        <v>208</v>
      </c>
      <c r="C18" s="2"/>
      <c r="D18" s="2"/>
      <c r="E18" s="2"/>
      <c r="F18" s="2"/>
      <c r="G18" s="131" t="s">
        <v>318</v>
      </c>
      <c r="H18" s="97" t="s">
        <v>285</v>
      </c>
    </row>
    <row r="19" spans="1:9">
      <c r="A19" s="90" t="s">
        <v>3</v>
      </c>
      <c r="B19" s="153" t="s">
        <v>208</v>
      </c>
      <c r="C19" s="152" t="e">
        <f>'Données de suivis'!C8</f>
        <v>#VALUE!</v>
      </c>
      <c r="D19" s="79" t="e">
        <f>'Données de suivis'!D8</f>
        <v>#VALUE!</v>
      </c>
      <c r="E19" s="79" t="e">
        <f>'Données de suivis'!E8</f>
        <v>#VALUE!</v>
      </c>
      <c r="F19" s="79" t="e">
        <f>'Données de suivis'!F8</f>
        <v>#VALUE!</v>
      </c>
      <c r="G19" s="141" t="s">
        <v>320</v>
      </c>
      <c r="H19" s="98"/>
    </row>
    <row r="20" spans="1:9">
      <c r="A20" s="90" t="s">
        <v>292</v>
      </c>
      <c r="B20" s="153" t="s">
        <v>208</v>
      </c>
      <c r="C20" s="77"/>
      <c r="D20" s="79">
        <f>'Données de suivis'!C14</f>
        <v>0</v>
      </c>
      <c r="E20" s="77"/>
      <c r="F20" s="77"/>
      <c r="G20" s="141" t="s">
        <v>320</v>
      </c>
      <c r="H20" s="98"/>
    </row>
    <row r="21" spans="1:9">
      <c r="A21" s="90" t="s">
        <v>26</v>
      </c>
      <c r="B21" s="153" t="s">
        <v>208</v>
      </c>
      <c r="C21" s="80" t="e">
        <f>'Données de suivis'!C20</f>
        <v>#DIV/0!</v>
      </c>
      <c r="D21" s="80" t="e">
        <f>'Données de suivis'!D20</f>
        <v>#DIV/0!</v>
      </c>
      <c r="E21" s="80" t="e">
        <f>'Données de suivis'!E20</f>
        <v>#DIV/0!</v>
      </c>
      <c r="F21" s="80" t="e">
        <f>'Données de suivis'!F20</f>
        <v>#DIV/0!</v>
      </c>
      <c r="G21" s="131" t="s">
        <v>318</v>
      </c>
      <c r="H21" s="135" t="s">
        <v>332</v>
      </c>
      <c r="I21" s="132"/>
    </row>
    <row r="22" spans="1:9">
      <c r="A22" s="90" t="s">
        <v>169</v>
      </c>
      <c r="B22" s="153" t="s">
        <v>208</v>
      </c>
      <c r="C22" s="2"/>
      <c r="D22" s="2"/>
      <c r="E22" s="2"/>
      <c r="F22" s="2"/>
      <c r="G22" s="131" t="s">
        <v>318</v>
      </c>
      <c r="H22" s="224" t="s">
        <v>295</v>
      </c>
    </row>
    <row r="23" spans="1:9">
      <c r="A23" s="78" t="s">
        <v>293</v>
      </c>
      <c r="B23" s="154"/>
      <c r="C23" s="80" t="e">
        <f>'Profils en travers Graphique Ei'!O4</f>
        <v>#DIV/0!</v>
      </c>
      <c r="D23" s="80" t="e">
        <f>#REF!</f>
        <v>#REF!</v>
      </c>
      <c r="E23" s="80" t="e">
        <f>#REF!</f>
        <v>#REF!</v>
      </c>
      <c r="F23" s="80" t="e">
        <f>#REF!</f>
        <v>#REF!</v>
      </c>
      <c r="G23" s="142" t="s">
        <v>320</v>
      </c>
      <c r="H23" s="225"/>
    </row>
    <row r="24" spans="1:9">
      <c r="A24" s="78" t="s">
        <v>294</v>
      </c>
      <c r="B24" s="154"/>
      <c r="C24" s="80">
        <f>'Profils en travers Graphique Ei'!O5</f>
        <v>0</v>
      </c>
      <c r="D24" s="80" t="e">
        <f>#REF!</f>
        <v>#REF!</v>
      </c>
      <c r="E24" s="80" t="e">
        <f>#REF!</f>
        <v>#REF!</v>
      </c>
      <c r="F24" s="80" t="e">
        <f>#REF!</f>
        <v>#REF!</v>
      </c>
      <c r="G24" s="143" t="s">
        <v>320</v>
      </c>
      <c r="H24" s="226"/>
    </row>
    <row r="25" spans="1:9">
      <c r="A25" s="90" t="s">
        <v>4</v>
      </c>
      <c r="B25" s="153" t="s">
        <v>208</v>
      </c>
      <c r="C25" s="2"/>
      <c r="D25" s="2"/>
      <c r="E25" s="2"/>
      <c r="F25" s="2"/>
      <c r="G25" s="141" t="s">
        <v>321</v>
      </c>
      <c r="H25" s="98"/>
    </row>
    <row r="26" spans="1:9">
      <c r="A26" s="3" t="s">
        <v>185</v>
      </c>
      <c r="B26" s="154"/>
      <c r="C26" s="93" t="e">
        <f>'Données de suivis'!C34</f>
        <v>#DIV/0!</v>
      </c>
      <c r="D26" s="93" t="e">
        <f>'Données de suivis'!D34</f>
        <v>#DIV/0!</v>
      </c>
      <c r="E26" s="93" t="e">
        <f>'Données de suivis'!E34</f>
        <v>#DIV/0!</v>
      </c>
      <c r="F26" s="93" t="e">
        <f>'Données de suivis'!F34</f>
        <v>#DIV/0!</v>
      </c>
      <c r="G26" s="144" t="s">
        <v>321</v>
      </c>
      <c r="H26" s="99"/>
    </row>
    <row r="27" spans="1:9">
      <c r="A27" s="3" t="s">
        <v>186</v>
      </c>
      <c r="B27" s="154"/>
      <c r="C27" s="93" t="e">
        <f>'Données de suivis'!C35</f>
        <v>#DIV/0!</v>
      </c>
      <c r="D27" s="93" t="e">
        <f>'Données de suivis'!D35</f>
        <v>#DIV/0!</v>
      </c>
      <c r="E27" s="93" t="e">
        <f>'Données de suivis'!E35</f>
        <v>#DIV/0!</v>
      </c>
      <c r="F27" s="93" t="e">
        <f>'Données de suivis'!F35</f>
        <v>#DIV/0!</v>
      </c>
      <c r="G27" s="144" t="s">
        <v>321</v>
      </c>
      <c r="H27" s="99"/>
    </row>
    <row r="28" spans="1:9">
      <c r="A28" s="3" t="s">
        <v>187</v>
      </c>
      <c r="B28" s="154"/>
      <c r="C28" s="93" t="e">
        <f>'Données de suivis'!C36</f>
        <v>#DIV/0!</v>
      </c>
      <c r="D28" s="93" t="e">
        <f>'Données de suivis'!D36</f>
        <v>#DIV/0!</v>
      </c>
      <c r="E28" s="93" t="e">
        <f>'Données de suivis'!E36</f>
        <v>#DIV/0!</v>
      </c>
      <c r="F28" s="93" t="e">
        <f>'Données de suivis'!F36</f>
        <v>#DIV/0!</v>
      </c>
      <c r="G28" s="144" t="s">
        <v>321</v>
      </c>
      <c r="H28" s="99"/>
    </row>
    <row r="29" spans="1:9">
      <c r="A29" s="3" t="s">
        <v>188</v>
      </c>
      <c r="B29" s="154"/>
      <c r="C29" s="93" t="e">
        <f>'Données de suivis'!C37</f>
        <v>#DIV/0!</v>
      </c>
      <c r="D29" s="93" t="e">
        <f>'Données de suivis'!D37</f>
        <v>#DIV/0!</v>
      </c>
      <c r="E29" s="93" t="e">
        <f>'Données de suivis'!E37</f>
        <v>#DIV/0!</v>
      </c>
      <c r="F29" s="93" t="e">
        <f>'Données de suivis'!F37</f>
        <v>#DIV/0!</v>
      </c>
      <c r="G29" s="144" t="s">
        <v>321</v>
      </c>
      <c r="H29" s="99"/>
      <c r="I29" s="132"/>
    </row>
    <row r="30" spans="1:9">
      <c r="A30" s="90" t="s">
        <v>5</v>
      </c>
      <c r="B30" s="153" t="s">
        <v>208</v>
      </c>
      <c r="C30" s="2"/>
      <c r="D30" s="2"/>
      <c r="E30" s="2"/>
      <c r="F30" s="2"/>
      <c r="G30" s="131" t="s">
        <v>318</v>
      </c>
      <c r="H30" s="98"/>
    </row>
    <row r="31" spans="1:9">
      <c r="A31" s="94" t="s">
        <v>57</v>
      </c>
      <c r="B31" s="154"/>
      <c r="C31" s="80" t="str">
        <f>'Données de suivis'!C42</f>
        <v>Code</v>
      </c>
      <c r="D31" s="80" t="str">
        <f>'Données de suivis'!D42</f>
        <v>Code</v>
      </c>
      <c r="E31" s="80" t="str">
        <f>'Données de suivis'!E42</f>
        <v>Code</v>
      </c>
      <c r="F31" s="80" t="str">
        <f>'Données de suivis'!F42</f>
        <v>Code</v>
      </c>
      <c r="G31" s="131" t="s">
        <v>318</v>
      </c>
      <c r="H31" s="99"/>
    </row>
    <row r="32" spans="1:9">
      <c r="A32" s="94" t="s">
        <v>58</v>
      </c>
      <c r="B32" s="154"/>
      <c r="C32" s="80" t="str">
        <f>'Données de suivis'!C43</f>
        <v>Code</v>
      </c>
      <c r="D32" s="80" t="str">
        <f>'Données de suivis'!D43</f>
        <v>Code</v>
      </c>
      <c r="E32" s="80" t="str">
        <f>'Données de suivis'!E43</f>
        <v>Code</v>
      </c>
      <c r="F32" s="80" t="str">
        <f>'Données de suivis'!F43</f>
        <v>Code</v>
      </c>
      <c r="G32" s="131" t="s">
        <v>318</v>
      </c>
      <c r="H32" s="99"/>
    </row>
    <row r="33" spans="1:8">
      <c r="A33" s="95" t="s">
        <v>274</v>
      </c>
      <c r="B33" s="154"/>
      <c r="C33" s="80">
        <f>'Données de suivis'!C44</f>
        <v>0</v>
      </c>
      <c r="D33" s="80">
        <f>'Données de suivis'!D44</f>
        <v>0</v>
      </c>
      <c r="E33" s="80">
        <f>'Données de suivis'!E44</f>
        <v>0</v>
      </c>
      <c r="F33" s="80">
        <f>'Données de suivis'!F44</f>
        <v>0</v>
      </c>
      <c r="G33" s="131" t="s">
        <v>318</v>
      </c>
      <c r="H33" s="99"/>
    </row>
    <row r="34" spans="1:8">
      <c r="A34" s="90" t="s">
        <v>296</v>
      </c>
      <c r="B34" s="153" t="s">
        <v>208</v>
      </c>
      <c r="C34" s="93" t="e">
        <f>'Données de suivis'!C56</f>
        <v>#DIV/0!</v>
      </c>
      <c r="D34" s="93" t="e">
        <f>'Données de suivis'!D56</f>
        <v>#DIV/0!</v>
      </c>
      <c r="E34" s="93" t="e">
        <f>'Données de suivis'!E56</f>
        <v>#DIV/0!</v>
      </c>
      <c r="F34" s="93" t="e">
        <f>'Données de suivis'!F56</f>
        <v>#DIV/0!</v>
      </c>
      <c r="G34" s="144" t="s">
        <v>321</v>
      </c>
      <c r="H34" s="98"/>
    </row>
    <row r="35" spans="1:8">
      <c r="A35" s="90" t="s">
        <v>0</v>
      </c>
      <c r="B35" s="153" t="s">
        <v>208</v>
      </c>
      <c r="C35" s="2"/>
      <c r="D35" s="79">
        <f>'Données de suivis'!D64</f>
        <v>0</v>
      </c>
      <c r="E35" s="77"/>
      <c r="F35" s="77"/>
      <c r="G35" s="141" t="s">
        <v>320</v>
      </c>
      <c r="H35" s="98"/>
    </row>
    <row r="36" spans="1:8">
      <c r="A36" s="90" t="s">
        <v>297</v>
      </c>
      <c r="B36" s="153" t="s">
        <v>208</v>
      </c>
      <c r="C36" s="79">
        <f>'Données de suivis'!C69</f>
        <v>0</v>
      </c>
      <c r="D36" s="79">
        <f>'Données de suivis'!D69</f>
        <v>0</v>
      </c>
      <c r="E36" s="92"/>
      <c r="F36" s="92"/>
      <c r="G36" s="145" t="s">
        <v>320</v>
      </c>
      <c r="H36" s="98"/>
    </row>
    <row r="37" spans="1:8">
      <c r="A37" s="90" t="s">
        <v>298</v>
      </c>
      <c r="B37" s="153" t="s">
        <v>208</v>
      </c>
      <c r="C37" s="80" t="e">
        <f>'Données de suivis'!C76</f>
        <v>#DIV/0!</v>
      </c>
      <c r="D37" s="80" t="e">
        <f>'Données de suivis'!D76</f>
        <v>#DIV/0!</v>
      </c>
      <c r="E37" s="2"/>
      <c r="F37" s="2"/>
      <c r="G37" s="141" t="s">
        <v>321</v>
      </c>
      <c r="H37" s="98"/>
    </row>
    <row r="38" spans="1:8">
      <c r="A38" s="90" t="s">
        <v>299</v>
      </c>
      <c r="B38" s="153" t="s">
        <v>208</v>
      </c>
      <c r="C38" s="80" t="e">
        <f>'Données de suivis'!C83</f>
        <v>#DIV/0!</v>
      </c>
      <c r="D38" s="80" t="e">
        <f>'Données de suivis'!D83</f>
        <v>#DIV/0!</v>
      </c>
      <c r="E38" s="2"/>
      <c r="F38" s="2"/>
      <c r="G38" s="141" t="s">
        <v>321</v>
      </c>
      <c r="H38" s="98"/>
    </row>
    <row r="39" spans="1:8" ht="30">
      <c r="A39" s="90" t="s">
        <v>1</v>
      </c>
      <c r="B39" s="153" t="s">
        <v>208</v>
      </c>
      <c r="C39" s="2"/>
      <c r="D39" s="2"/>
      <c r="E39" s="2"/>
      <c r="F39" s="2"/>
      <c r="G39" s="131" t="s">
        <v>318</v>
      </c>
      <c r="H39" s="97" t="s">
        <v>333</v>
      </c>
    </row>
    <row r="40" spans="1:8">
      <c r="A40" s="90" t="s">
        <v>255</v>
      </c>
      <c r="B40" s="153" t="s">
        <v>208</v>
      </c>
      <c r="C40" s="2"/>
      <c r="D40" s="2"/>
      <c r="E40" s="2"/>
      <c r="F40" s="2"/>
      <c r="G40" s="131" t="s">
        <v>318</v>
      </c>
      <c r="H40" s="97" t="s">
        <v>295</v>
      </c>
    </row>
    <row r="41" spans="1:8">
      <c r="A41" s="90" t="s">
        <v>300</v>
      </c>
      <c r="B41" s="153" t="s">
        <v>208</v>
      </c>
      <c r="C41" s="2"/>
      <c r="D41" s="2"/>
      <c r="E41" s="2"/>
      <c r="F41" s="2"/>
      <c r="G41" s="131" t="s">
        <v>318</v>
      </c>
      <c r="H41" s="97" t="s">
        <v>302</v>
      </c>
    </row>
    <row r="42" spans="1:8">
      <c r="A42" s="90" t="s">
        <v>7</v>
      </c>
      <c r="B42" s="153" t="s">
        <v>208</v>
      </c>
      <c r="C42" s="2"/>
      <c r="D42" s="2"/>
      <c r="E42" s="2"/>
      <c r="F42" s="2"/>
      <c r="G42" s="131" t="s">
        <v>318</v>
      </c>
      <c r="H42" s="98"/>
    </row>
    <row r="43" spans="1:8">
      <c r="A43" s="101" t="s">
        <v>303</v>
      </c>
      <c r="B43" s="154"/>
      <c r="C43" s="80" t="str">
        <f>'Wolman Graphique Ei'!H7</f>
        <v>! 50 valeurs !</v>
      </c>
      <c r="D43" s="80" t="e">
        <f>#REF!</f>
        <v>#REF!</v>
      </c>
      <c r="E43" s="80" t="e">
        <f>#REF!</f>
        <v>#REF!</v>
      </c>
      <c r="F43" s="80" t="e">
        <f>#REF!</f>
        <v>#REF!</v>
      </c>
      <c r="G43" s="141" t="s">
        <v>322</v>
      </c>
      <c r="H43" s="223" t="s">
        <v>295</v>
      </c>
    </row>
    <row r="44" spans="1:8">
      <c r="A44" s="101" t="s">
        <v>304</v>
      </c>
      <c r="B44" s="154"/>
      <c r="C44" s="80" t="str">
        <f>'Wolman Graphique Ei'!H8</f>
        <v>! 50 valeurs !</v>
      </c>
      <c r="D44" s="80" t="e">
        <f>#REF!</f>
        <v>#REF!</v>
      </c>
      <c r="E44" s="80" t="e">
        <f>#REF!</f>
        <v>#REF!</v>
      </c>
      <c r="F44" s="80" t="e">
        <f>#REF!</f>
        <v>#REF!</v>
      </c>
      <c r="G44" s="141" t="s">
        <v>322</v>
      </c>
      <c r="H44" s="223"/>
    </row>
    <row r="45" spans="1:8">
      <c r="A45" s="101" t="s">
        <v>305</v>
      </c>
      <c r="B45" s="154"/>
      <c r="C45" s="80" t="str">
        <f>'Wolman Graphique Ei'!H9</f>
        <v>! 50 valeurs !</v>
      </c>
      <c r="D45" s="80" t="e">
        <f>#REF!</f>
        <v>#REF!</v>
      </c>
      <c r="E45" s="80" t="e">
        <f>#REF!</f>
        <v>#REF!</v>
      </c>
      <c r="F45" s="80" t="e">
        <f>#REF!</f>
        <v>#REF!</v>
      </c>
      <c r="G45" s="141" t="s">
        <v>322</v>
      </c>
      <c r="H45" s="223"/>
    </row>
    <row r="46" spans="1:8">
      <c r="A46" s="102" t="s">
        <v>306</v>
      </c>
      <c r="B46" s="154"/>
      <c r="C46" s="80" t="e">
        <f>'Wolman Graphique Ei'!H10</f>
        <v>#VALUE!</v>
      </c>
      <c r="D46" s="80" t="e">
        <f>#REF!</f>
        <v>#REF!</v>
      </c>
      <c r="E46" s="80" t="e">
        <f>#REF!</f>
        <v>#REF!</v>
      </c>
      <c r="F46" s="80" t="e">
        <f>#REF!</f>
        <v>#REF!</v>
      </c>
      <c r="G46" s="131" t="s">
        <v>318</v>
      </c>
      <c r="H46" s="223"/>
    </row>
    <row r="47" spans="1:8">
      <c r="A47" s="90" t="s">
        <v>301</v>
      </c>
      <c r="B47" s="153" t="s">
        <v>208</v>
      </c>
      <c r="C47" s="80" t="str">
        <f>'Données de suivis'!C120</f>
        <v>Choisir</v>
      </c>
      <c r="D47" s="80" t="str">
        <f>'Données de suivis'!D120</f>
        <v>Choisir</v>
      </c>
      <c r="E47" s="80" t="str">
        <f>'Données de suivis'!E120</f>
        <v>Choisir</v>
      </c>
      <c r="F47" s="80" t="str">
        <f>'Données de suivis'!F120</f>
        <v>Choisir</v>
      </c>
      <c r="G47" s="131" t="s">
        <v>318</v>
      </c>
      <c r="H47" s="98"/>
    </row>
    <row r="48" spans="1:8">
      <c r="A48" s="90" t="s">
        <v>102</v>
      </c>
      <c r="B48" s="153" t="s">
        <v>208</v>
      </c>
      <c r="C48" s="80">
        <f>'Données de suivis'!C136</f>
        <v>0</v>
      </c>
      <c r="D48" s="80">
        <f>'Données de suivis'!D136</f>
        <v>0</v>
      </c>
      <c r="E48" s="80">
        <f>'Données de suivis'!E136</f>
        <v>0</v>
      </c>
      <c r="F48" s="80">
        <f>'Données de suivis'!F136</f>
        <v>0</v>
      </c>
      <c r="G48" s="131" t="s">
        <v>318</v>
      </c>
      <c r="H48" s="98"/>
    </row>
    <row r="49" spans="1:8">
      <c r="A49" s="90" t="s">
        <v>8</v>
      </c>
      <c r="B49" s="153" t="s">
        <v>208</v>
      </c>
      <c r="C49" s="223" t="s">
        <v>307</v>
      </c>
      <c r="D49" s="223"/>
      <c r="E49" s="223"/>
      <c r="F49" s="223"/>
      <c r="G49" s="223"/>
      <c r="H49" s="223"/>
    </row>
  </sheetData>
  <sheetProtection password="CC82" sheet="1" objects="1" scenarios="1"/>
  <mergeCells count="16">
    <mergeCell ref="A1:H1"/>
    <mergeCell ref="H43:H46"/>
    <mergeCell ref="C49:H49"/>
    <mergeCell ref="A15:H15"/>
    <mergeCell ref="H22:H24"/>
    <mergeCell ref="B2:H2"/>
    <mergeCell ref="B3:H3"/>
    <mergeCell ref="B4:H4"/>
    <mergeCell ref="B5:H5"/>
    <mergeCell ref="B6:H6"/>
    <mergeCell ref="B8:H8"/>
    <mergeCell ref="B9:H9"/>
    <mergeCell ref="B12:H12"/>
    <mergeCell ref="B10:H10"/>
    <mergeCell ref="B7:H7"/>
    <mergeCell ref="B11:H11"/>
  </mergeCells>
  <dataValidations count="1">
    <dataValidation showInputMessage="1" showErrorMessage="1" sqref="A43:A46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'NE PAS SUPPRIMER'!$C$1:$C$3</xm:f>
          </x14:formula1>
          <xm:sqref>B18:B22 B25 B30 B34:B42 B47:B49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M77"/>
  <sheetViews>
    <sheetView workbookViewId="0">
      <selection activeCell="B5" sqref="B5"/>
    </sheetView>
  </sheetViews>
  <sheetFormatPr baseColWidth="10" defaultRowHeight="15"/>
  <cols>
    <col min="1" max="1" width="25.5703125" customWidth="1"/>
    <col min="2" max="2" width="29.140625" customWidth="1"/>
    <col min="3" max="3" width="21.85546875" customWidth="1"/>
    <col min="4" max="4" width="15.85546875" customWidth="1"/>
    <col min="5" max="5" width="14" customWidth="1"/>
    <col min="6" max="7" width="15" customWidth="1"/>
    <col min="8" max="8" width="4.140625" customWidth="1"/>
    <col min="9" max="9" width="14.7109375" customWidth="1"/>
    <col min="10" max="10" width="5" customWidth="1"/>
    <col min="11" max="11" width="28" bestFit="1" customWidth="1"/>
    <col min="12" max="12" width="20.28515625" customWidth="1"/>
  </cols>
  <sheetData>
    <row r="1" spans="1:13" ht="38.25" customHeight="1">
      <c r="A1" s="325" t="s">
        <v>340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</row>
    <row r="2" spans="1:13" ht="23.25" customHeight="1">
      <c r="A2" s="321" t="s">
        <v>291</v>
      </c>
      <c r="B2" s="321"/>
      <c r="C2" s="166"/>
      <c r="D2" s="321" t="s">
        <v>341</v>
      </c>
      <c r="E2" s="321"/>
      <c r="F2" s="321"/>
      <c r="G2" s="321"/>
      <c r="H2" s="73"/>
      <c r="I2" s="57"/>
      <c r="J2" s="57"/>
      <c r="K2" s="57"/>
      <c r="L2" s="57"/>
      <c r="M2" s="57"/>
    </row>
    <row r="3" spans="1:13">
      <c r="A3" s="57"/>
      <c r="B3" s="57"/>
      <c r="C3" s="57"/>
      <c r="D3" s="57"/>
      <c r="E3" s="57"/>
      <c r="F3" s="57"/>
      <c r="G3" s="57"/>
      <c r="H3" s="73"/>
      <c r="I3" s="57"/>
      <c r="J3" s="57"/>
      <c r="K3" s="57"/>
      <c r="L3" s="57"/>
      <c r="M3" s="57"/>
    </row>
    <row r="4" spans="1:13" ht="30">
      <c r="A4" s="192" t="s">
        <v>267</v>
      </c>
      <c r="B4" s="192" t="s">
        <v>268</v>
      </c>
      <c r="C4" s="193" t="s">
        <v>342</v>
      </c>
      <c r="D4" s="194" t="s">
        <v>343</v>
      </c>
      <c r="E4" s="194" t="s">
        <v>57</v>
      </c>
      <c r="F4" s="194" t="s">
        <v>58</v>
      </c>
      <c r="G4" s="194" t="s">
        <v>345</v>
      </c>
      <c r="I4" s="57"/>
      <c r="J4" s="57"/>
      <c r="K4" s="57"/>
      <c r="L4" s="57"/>
      <c r="M4" s="57"/>
    </row>
    <row r="5" spans="1:13">
      <c r="A5" s="160"/>
      <c r="B5" s="156"/>
      <c r="C5" s="156"/>
      <c r="D5" s="156"/>
      <c r="E5" s="156"/>
      <c r="F5" s="156"/>
      <c r="G5" s="156"/>
      <c r="I5" s="57"/>
      <c r="J5" s="57"/>
      <c r="K5" s="57"/>
      <c r="L5" s="57"/>
      <c r="M5" s="57"/>
    </row>
    <row r="6" spans="1:13">
      <c r="A6" s="156"/>
      <c r="B6" s="156"/>
      <c r="C6" s="156"/>
      <c r="D6" s="156"/>
      <c r="E6" s="156"/>
      <c r="F6" s="156"/>
      <c r="G6" s="156"/>
      <c r="I6" s="195" t="s">
        <v>344</v>
      </c>
      <c r="J6" s="57"/>
      <c r="K6" s="322" t="s">
        <v>130</v>
      </c>
      <c r="L6" s="323"/>
      <c r="M6" s="324"/>
    </row>
    <row r="7" spans="1:13" ht="25.5">
      <c r="A7" s="156" t="s">
        <v>262</v>
      </c>
      <c r="B7" s="156"/>
      <c r="C7" s="156"/>
      <c r="D7" s="156"/>
      <c r="E7" s="156"/>
      <c r="F7" s="156"/>
      <c r="G7" s="156"/>
      <c r="I7" s="196" t="s">
        <v>276</v>
      </c>
      <c r="J7" s="57"/>
      <c r="K7" s="197" t="s">
        <v>131</v>
      </c>
      <c r="L7" s="198" t="s">
        <v>132</v>
      </c>
      <c r="M7" s="198" t="s">
        <v>133</v>
      </c>
    </row>
    <row r="8" spans="1:13">
      <c r="A8" s="156"/>
      <c r="B8" s="156"/>
      <c r="C8" s="156"/>
      <c r="D8" s="156"/>
      <c r="E8" s="156"/>
      <c r="F8" s="156"/>
      <c r="G8" s="156"/>
      <c r="I8" s="196" t="s">
        <v>275</v>
      </c>
      <c r="J8" s="57"/>
      <c r="K8" s="199" t="s">
        <v>134</v>
      </c>
      <c r="L8" s="200" t="s">
        <v>135</v>
      </c>
      <c r="M8" s="199" t="s">
        <v>136</v>
      </c>
    </row>
    <row r="9" spans="1:13">
      <c r="A9" s="156"/>
      <c r="B9" s="156"/>
      <c r="C9" s="156"/>
      <c r="D9" s="156"/>
      <c r="E9" s="156"/>
      <c r="F9" s="156"/>
      <c r="G9" s="156"/>
      <c r="I9" s="196" t="s">
        <v>277</v>
      </c>
      <c r="J9" s="57"/>
      <c r="K9" s="199" t="s">
        <v>137</v>
      </c>
      <c r="L9" s="200" t="s">
        <v>135</v>
      </c>
      <c r="M9" s="199" t="s">
        <v>138</v>
      </c>
    </row>
    <row r="10" spans="1:13">
      <c r="A10" s="156"/>
      <c r="B10" s="156"/>
      <c r="C10" s="156"/>
      <c r="D10" s="156"/>
      <c r="E10" s="156"/>
      <c r="F10" s="156"/>
      <c r="G10" s="156"/>
      <c r="I10" s="196" t="s">
        <v>278</v>
      </c>
      <c r="J10" s="57"/>
      <c r="K10" s="199" t="s">
        <v>139</v>
      </c>
      <c r="L10" s="200" t="s">
        <v>140</v>
      </c>
      <c r="M10" s="199" t="s">
        <v>141</v>
      </c>
    </row>
    <row r="11" spans="1:13">
      <c r="A11" s="156"/>
      <c r="B11" s="156"/>
      <c r="C11" s="156"/>
      <c r="D11" s="156"/>
      <c r="E11" s="156"/>
      <c r="F11" s="156"/>
      <c r="G11" s="156"/>
      <c r="I11" s="57"/>
      <c r="J11" s="57"/>
      <c r="K11" s="199" t="s">
        <v>142</v>
      </c>
      <c r="L11" s="200" t="s">
        <v>143</v>
      </c>
      <c r="M11" s="199" t="s">
        <v>144</v>
      </c>
    </row>
    <row r="12" spans="1:13">
      <c r="A12" s="156"/>
      <c r="B12" s="156"/>
      <c r="C12" s="156"/>
      <c r="D12" s="156"/>
      <c r="E12" s="156"/>
      <c r="F12" s="156"/>
      <c r="G12" s="156"/>
      <c r="I12" s="57"/>
      <c r="J12" s="57"/>
      <c r="K12" s="199" t="s">
        <v>145</v>
      </c>
      <c r="L12" s="200" t="s">
        <v>146</v>
      </c>
      <c r="M12" s="199" t="s">
        <v>147</v>
      </c>
    </row>
    <row r="13" spans="1:13">
      <c r="A13" s="156"/>
      <c r="B13" s="156"/>
      <c r="C13" s="156"/>
      <c r="D13" s="156"/>
      <c r="E13" s="156"/>
      <c r="F13" s="156"/>
      <c r="G13" s="156"/>
      <c r="I13" s="57"/>
      <c r="J13" s="57"/>
      <c r="K13" s="199" t="s">
        <v>148</v>
      </c>
      <c r="L13" s="200" t="s">
        <v>149</v>
      </c>
      <c r="M13" s="199" t="s">
        <v>150</v>
      </c>
    </row>
    <row r="14" spans="1:13">
      <c r="A14" s="156"/>
      <c r="B14" s="156"/>
      <c r="C14" s="156"/>
      <c r="D14" s="156"/>
      <c r="E14" s="156"/>
      <c r="F14" s="156"/>
      <c r="G14" s="156"/>
      <c r="I14" s="57"/>
      <c r="J14" s="57"/>
      <c r="K14" s="199" t="s">
        <v>151</v>
      </c>
      <c r="L14" s="200" t="s">
        <v>152</v>
      </c>
      <c r="M14" s="199" t="s">
        <v>153</v>
      </c>
    </row>
    <row r="15" spans="1:13">
      <c r="A15" s="156"/>
      <c r="B15" s="156"/>
      <c r="C15" s="156"/>
      <c r="D15" s="156"/>
      <c r="E15" s="156"/>
      <c r="F15" s="156"/>
      <c r="G15" s="156"/>
      <c r="I15" s="57"/>
      <c r="J15" s="57"/>
      <c r="K15" s="199" t="s">
        <v>154</v>
      </c>
      <c r="L15" s="200" t="s">
        <v>155</v>
      </c>
      <c r="M15" s="199" t="s">
        <v>156</v>
      </c>
    </row>
    <row r="16" spans="1:13">
      <c r="A16" s="156"/>
      <c r="B16" s="156"/>
      <c r="C16" s="156"/>
      <c r="D16" s="156"/>
      <c r="E16" s="156"/>
      <c r="F16" s="156"/>
      <c r="G16" s="156"/>
      <c r="I16" s="57"/>
      <c r="J16" s="57"/>
      <c r="K16" s="199" t="s">
        <v>157</v>
      </c>
      <c r="L16" s="200" t="s">
        <v>158</v>
      </c>
      <c r="M16" s="199" t="s">
        <v>159</v>
      </c>
    </row>
    <row r="17" spans="1:13">
      <c r="A17" s="156"/>
      <c r="B17" s="156"/>
      <c r="C17" s="156"/>
      <c r="D17" s="156"/>
      <c r="E17" s="156"/>
      <c r="F17" s="156"/>
      <c r="G17" s="156"/>
      <c r="I17" s="57"/>
      <c r="J17" s="57"/>
      <c r="K17" s="199" t="s">
        <v>160</v>
      </c>
      <c r="L17" s="200" t="s">
        <v>161</v>
      </c>
      <c r="M17" s="199" t="s">
        <v>162</v>
      </c>
    </row>
    <row r="18" spans="1:13">
      <c r="A18" s="156"/>
      <c r="B18" s="156"/>
      <c r="C18" s="156"/>
      <c r="D18" s="156"/>
      <c r="E18" s="156"/>
      <c r="F18" s="156"/>
      <c r="G18" s="156"/>
      <c r="I18" s="57"/>
      <c r="J18" s="57"/>
      <c r="K18" s="199" t="s">
        <v>163</v>
      </c>
      <c r="L18" s="200" t="s">
        <v>164</v>
      </c>
      <c r="M18" s="199" t="s">
        <v>165</v>
      </c>
    </row>
    <row r="19" spans="1:13">
      <c r="A19" s="156"/>
      <c r="B19" s="156"/>
      <c r="C19" s="156"/>
      <c r="D19" s="156"/>
      <c r="E19" s="156"/>
      <c r="F19" s="156"/>
      <c r="G19" s="156"/>
      <c r="I19" s="57"/>
      <c r="J19" s="57"/>
      <c r="K19" s="199" t="s">
        <v>166</v>
      </c>
      <c r="L19" s="200" t="s">
        <v>167</v>
      </c>
      <c r="M19" s="199" t="s">
        <v>168</v>
      </c>
    </row>
    <row r="20" spans="1:13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</row>
    <row r="22" spans="1:13" ht="24.75" customHeight="1">
      <c r="A22" s="321" t="s">
        <v>291</v>
      </c>
      <c r="B22" s="321"/>
      <c r="C22" s="166"/>
      <c r="D22" s="321" t="s">
        <v>341</v>
      </c>
      <c r="E22" s="321"/>
      <c r="F22" s="321"/>
      <c r="G22" s="321"/>
    </row>
    <row r="23" spans="1:13">
      <c r="A23" s="57"/>
      <c r="B23" s="57"/>
      <c r="C23" s="57"/>
      <c r="D23" s="57"/>
      <c r="E23" s="57"/>
      <c r="F23" s="57"/>
      <c r="G23" s="57"/>
    </row>
    <row r="24" spans="1:13" ht="30">
      <c r="A24" s="192" t="s">
        <v>267</v>
      </c>
      <c r="B24" s="192" t="s">
        <v>268</v>
      </c>
      <c r="C24" s="193" t="s">
        <v>342</v>
      </c>
      <c r="D24" s="194" t="s">
        <v>343</v>
      </c>
      <c r="E24" s="194" t="s">
        <v>57</v>
      </c>
      <c r="F24" s="194" t="s">
        <v>58</v>
      </c>
      <c r="G24" s="194" t="s">
        <v>345</v>
      </c>
    </row>
    <row r="25" spans="1:13">
      <c r="A25" s="160"/>
      <c r="B25" s="156"/>
      <c r="C25" s="156"/>
      <c r="D25" s="156"/>
      <c r="E25" s="156"/>
      <c r="F25" s="156"/>
      <c r="G25" s="156"/>
    </row>
    <row r="26" spans="1:13">
      <c r="A26" s="156"/>
      <c r="B26" s="156"/>
      <c r="C26" s="156"/>
      <c r="D26" s="156"/>
      <c r="E26" s="156"/>
      <c r="F26" s="156"/>
      <c r="G26" s="156"/>
    </row>
    <row r="27" spans="1:13">
      <c r="A27" s="156" t="s">
        <v>262</v>
      </c>
      <c r="B27" s="156"/>
      <c r="C27" s="156"/>
      <c r="D27" s="156"/>
      <c r="E27" s="156"/>
      <c r="F27" s="156"/>
      <c r="G27" s="156"/>
    </row>
    <row r="28" spans="1:13">
      <c r="A28" s="156"/>
      <c r="B28" s="156"/>
      <c r="C28" s="156"/>
      <c r="D28" s="156"/>
      <c r="E28" s="156"/>
      <c r="F28" s="156"/>
      <c r="G28" s="156"/>
    </row>
    <row r="29" spans="1:13">
      <c r="A29" s="156"/>
      <c r="B29" s="156"/>
      <c r="C29" s="156"/>
      <c r="D29" s="156"/>
      <c r="E29" s="156"/>
      <c r="F29" s="156"/>
      <c r="G29" s="156"/>
    </row>
    <row r="30" spans="1:13">
      <c r="A30" s="156"/>
      <c r="B30" s="156"/>
      <c r="C30" s="156"/>
      <c r="D30" s="156"/>
      <c r="E30" s="156"/>
      <c r="F30" s="156"/>
      <c r="G30" s="156"/>
    </row>
    <row r="31" spans="1:13">
      <c r="A31" s="156"/>
      <c r="B31" s="156"/>
      <c r="C31" s="156"/>
      <c r="D31" s="156"/>
      <c r="E31" s="156"/>
      <c r="F31" s="156"/>
      <c r="G31" s="156"/>
    </row>
    <row r="32" spans="1:13">
      <c r="A32" s="156"/>
      <c r="B32" s="156"/>
      <c r="C32" s="156"/>
      <c r="D32" s="156"/>
      <c r="E32" s="156"/>
      <c r="F32" s="156"/>
      <c r="G32" s="156"/>
    </row>
    <row r="33" spans="1:7">
      <c r="A33" s="156"/>
      <c r="B33" s="156"/>
      <c r="C33" s="156"/>
      <c r="D33" s="156"/>
      <c r="E33" s="156"/>
      <c r="F33" s="156"/>
      <c r="G33" s="156"/>
    </row>
    <row r="34" spans="1:7">
      <c r="A34" s="156"/>
      <c r="B34" s="156"/>
      <c r="C34" s="156"/>
      <c r="D34" s="156"/>
      <c r="E34" s="156"/>
      <c r="F34" s="156"/>
      <c r="G34" s="156"/>
    </row>
    <row r="35" spans="1:7">
      <c r="A35" s="156"/>
      <c r="B35" s="156"/>
      <c r="C35" s="156"/>
      <c r="D35" s="156"/>
      <c r="E35" s="156"/>
      <c r="F35" s="156"/>
      <c r="G35" s="156"/>
    </row>
    <row r="36" spans="1:7">
      <c r="A36" s="156"/>
      <c r="B36" s="156"/>
      <c r="C36" s="156"/>
      <c r="D36" s="156"/>
      <c r="E36" s="156"/>
      <c r="F36" s="156"/>
      <c r="G36" s="156"/>
    </row>
    <row r="37" spans="1:7">
      <c r="A37" s="156"/>
      <c r="B37" s="156"/>
      <c r="C37" s="156"/>
      <c r="D37" s="156"/>
      <c r="E37" s="156"/>
      <c r="F37" s="156"/>
      <c r="G37" s="156"/>
    </row>
    <row r="38" spans="1:7">
      <c r="A38" s="156"/>
      <c r="B38" s="156"/>
      <c r="C38" s="156"/>
      <c r="D38" s="156"/>
      <c r="E38" s="156"/>
      <c r="F38" s="156"/>
      <c r="G38" s="156"/>
    </row>
    <row r="39" spans="1:7">
      <c r="A39" s="156"/>
      <c r="B39" s="156"/>
      <c r="C39" s="156"/>
      <c r="D39" s="156"/>
      <c r="E39" s="156"/>
      <c r="F39" s="156"/>
      <c r="G39" s="156"/>
    </row>
    <row r="41" spans="1:7" ht="21.75" customHeight="1">
      <c r="A41" s="321" t="s">
        <v>291</v>
      </c>
      <c r="B41" s="321"/>
      <c r="C41" s="166"/>
      <c r="D41" s="321" t="s">
        <v>341</v>
      </c>
      <c r="E41" s="321"/>
      <c r="F41" s="321"/>
      <c r="G41" s="321"/>
    </row>
    <row r="42" spans="1:7">
      <c r="A42" s="57"/>
      <c r="B42" s="57"/>
      <c r="C42" s="57"/>
      <c r="D42" s="57"/>
      <c r="E42" s="57"/>
      <c r="F42" s="57"/>
      <c r="G42" s="57"/>
    </row>
    <row r="43" spans="1:7" ht="30">
      <c r="A43" s="192" t="s">
        <v>267</v>
      </c>
      <c r="B43" s="192" t="s">
        <v>268</v>
      </c>
      <c r="C43" s="193" t="s">
        <v>342</v>
      </c>
      <c r="D43" s="194" t="s">
        <v>343</v>
      </c>
      <c r="E43" s="194" t="s">
        <v>57</v>
      </c>
      <c r="F43" s="194" t="s">
        <v>58</v>
      </c>
      <c r="G43" s="194" t="s">
        <v>345</v>
      </c>
    </row>
    <row r="44" spans="1:7">
      <c r="A44" s="160"/>
      <c r="B44" s="156"/>
      <c r="C44" s="156"/>
      <c r="D44" s="156"/>
      <c r="E44" s="156"/>
      <c r="F44" s="156"/>
      <c r="G44" s="156"/>
    </row>
    <row r="45" spans="1:7">
      <c r="A45" s="156"/>
      <c r="B45" s="156"/>
      <c r="C45" s="156"/>
      <c r="D45" s="156"/>
      <c r="E45" s="156"/>
      <c r="F45" s="156"/>
      <c r="G45" s="156"/>
    </row>
    <row r="46" spans="1:7">
      <c r="A46" s="156" t="s">
        <v>262</v>
      </c>
      <c r="B46" s="156"/>
      <c r="C46" s="156"/>
      <c r="D46" s="156"/>
      <c r="E46" s="156"/>
      <c r="F46" s="156"/>
      <c r="G46" s="156"/>
    </row>
    <row r="47" spans="1:7">
      <c r="A47" s="156"/>
      <c r="B47" s="156"/>
      <c r="C47" s="156"/>
      <c r="D47" s="156"/>
      <c r="E47" s="156"/>
      <c r="F47" s="156"/>
      <c r="G47" s="156"/>
    </row>
    <row r="48" spans="1:7">
      <c r="A48" s="156"/>
      <c r="B48" s="156"/>
      <c r="C48" s="156"/>
      <c r="D48" s="156"/>
      <c r="E48" s="156"/>
      <c r="F48" s="156"/>
      <c r="G48" s="156"/>
    </row>
    <row r="49" spans="1:7">
      <c r="A49" s="156"/>
      <c r="B49" s="156"/>
      <c r="C49" s="156"/>
      <c r="D49" s="156"/>
      <c r="E49" s="156"/>
      <c r="F49" s="156"/>
      <c r="G49" s="156"/>
    </row>
    <row r="50" spans="1:7">
      <c r="A50" s="156"/>
      <c r="B50" s="156"/>
      <c r="C50" s="156"/>
      <c r="D50" s="156"/>
      <c r="E50" s="156"/>
      <c r="F50" s="156"/>
      <c r="G50" s="156"/>
    </row>
    <row r="51" spans="1:7">
      <c r="A51" s="156"/>
      <c r="B51" s="156"/>
      <c r="C51" s="156"/>
      <c r="D51" s="156"/>
      <c r="E51" s="156"/>
      <c r="F51" s="156"/>
      <c r="G51" s="156"/>
    </row>
    <row r="52" spans="1:7">
      <c r="A52" s="156"/>
      <c r="B52" s="156"/>
      <c r="C52" s="156"/>
      <c r="D52" s="156"/>
      <c r="E52" s="156"/>
      <c r="F52" s="156"/>
      <c r="G52" s="156"/>
    </row>
    <row r="53" spans="1:7">
      <c r="A53" s="156"/>
      <c r="B53" s="156"/>
      <c r="C53" s="156"/>
      <c r="D53" s="156"/>
      <c r="E53" s="156"/>
      <c r="F53" s="156"/>
      <c r="G53" s="156"/>
    </row>
    <row r="54" spans="1:7">
      <c r="A54" s="156"/>
      <c r="B54" s="156"/>
      <c r="C54" s="156"/>
      <c r="D54" s="156"/>
      <c r="E54" s="156"/>
      <c r="F54" s="156"/>
      <c r="G54" s="156"/>
    </row>
    <row r="55" spans="1:7">
      <c r="A55" s="156"/>
      <c r="B55" s="156"/>
      <c r="C55" s="156"/>
      <c r="D55" s="156"/>
      <c r="E55" s="156"/>
      <c r="F55" s="156"/>
      <c r="G55" s="156"/>
    </row>
    <row r="56" spans="1:7">
      <c r="A56" s="156"/>
      <c r="B56" s="156"/>
      <c r="C56" s="156"/>
      <c r="D56" s="156"/>
      <c r="E56" s="156"/>
      <c r="F56" s="156"/>
      <c r="G56" s="156"/>
    </row>
    <row r="57" spans="1:7">
      <c r="A57" s="156"/>
      <c r="B57" s="156"/>
      <c r="C57" s="156"/>
      <c r="D57" s="156"/>
      <c r="E57" s="156"/>
      <c r="F57" s="156"/>
      <c r="G57" s="156"/>
    </row>
    <row r="58" spans="1:7">
      <c r="A58" s="156"/>
      <c r="B58" s="156"/>
      <c r="C58" s="156"/>
      <c r="D58" s="156"/>
      <c r="E58" s="156"/>
      <c r="F58" s="156"/>
      <c r="G58" s="156"/>
    </row>
    <row r="60" spans="1:7" ht="24" customHeight="1">
      <c r="A60" s="321" t="s">
        <v>291</v>
      </c>
      <c r="B60" s="321"/>
      <c r="C60" s="166"/>
      <c r="D60" s="321" t="s">
        <v>341</v>
      </c>
      <c r="E60" s="321"/>
      <c r="F60" s="321"/>
      <c r="G60" s="321"/>
    </row>
    <row r="61" spans="1:7">
      <c r="A61" s="57"/>
      <c r="B61" s="57"/>
      <c r="C61" s="57"/>
      <c r="D61" s="57"/>
      <c r="E61" s="57"/>
      <c r="F61" s="57"/>
      <c r="G61" s="57"/>
    </row>
    <row r="62" spans="1:7" ht="30">
      <c r="A62" s="192" t="s">
        <v>267</v>
      </c>
      <c r="B62" s="192" t="s">
        <v>268</v>
      </c>
      <c r="C62" s="193" t="s">
        <v>342</v>
      </c>
      <c r="D62" s="194" t="s">
        <v>343</v>
      </c>
      <c r="E62" s="194" t="s">
        <v>57</v>
      </c>
      <c r="F62" s="194" t="s">
        <v>58</v>
      </c>
      <c r="G62" s="194" t="s">
        <v>345</v>
      </c>
    </row>
    <row r="63" spans="1:7">
      <c r="A63" s="160"/>
      <c r="B63" s="156"/>
      <c r="C63" s="156"/>
      <c r="D63" s="156"/>
      <c r="E63" s="156"/>
      <c r="F63" s="156"/>
      <c r="G63" s="156"/>
    </row>
    <row r="64" spans="1:7">
      <c r="A64" s="156"/>
      <c r="B64" s="156"/>
      <c r="C64" s="156"/>
      <c r="D64" s="156"/>
      <c r="E64" s="156"/>
      <c r="F64" s="156"/>
      <c r="G64" s="156"/>
    </row>
    <row r="65" spans="1:7">
      <c r="A65" s="156" t="s">
        <v>262</v>
      </c>
      <c r="B65" s="156"/>
      <c r="C65" s="156"/>
      <c r="D65" s="156"/>
      <c r="E65" s="156"/>
      <c r="F65" s="156"/>
      <c r="G65" s="156"/>
    </row>
    <row r="66" spans="1:7">
      <c r="A66" s="156"/>
      <c r="B66" s="156"/>
      <c r="C66" s="156"/>
      <c r="D66" s="156"/>
      <c r="E66" s="156"/>
      <c r="F66" s="156"/>
      <c r="G66" s="156"/>
    </row>
    <row r="67" spans="1:7">
      <c r="A67" s="156"/>
      <c r="B67" s="156"/>
      <c r="C67" s="156"/>
      <c r="D67" s="156"/>
      <c r="E67" s="156"/>
      <c r="F67" s="156"/>
      <c r="G67" s="156"/>
    </row>
    <row r="68" spans="1:7">
      <c r="A68" s="156"/>
      <c r="B68" s="156"/>
      <c r="C68" s="156"/>
      <c r="D68" s="156"/>
      <c r="E68" s="156"/>
      <c r="F68" s="156"/>
      <c r="G68" s="156"/>
    </row>
    <row r="69" spans="1:7">
      <c r="A69" s="156"/>
      <c r="B69" s="156"/>
      <c r="C69" s="156"/>
      <c r="D69" s="156"/>
      <c r="E69" s="156"/>
      <c r="F69" s="156"/>
      <c r="G69" s="156"/>
    </row>
    <row r="70" spans="1:7">
      <c r="A70" s="156"/>
      <c r="B70" s="156"/>
      <c r="C70" s="156"/>
      <c r="D70" s="156"/>
      <c r="E70" s="156"/>
      <c r="F70" s="156"/>
      <c r="G70" s="156"/>
    </row>
    <row r="71" spans="1:7">
      <c r="A71" s="156"/>
      <c r="B71" s="156"/>
      <c r="C71" s="156"/>
      <c r="D71" s="156"/>
      <c r="E71" s="156"/>
      <c r="F71" s="156"/>
      <c r="G71" s="156"/>
    </row>
    <row r="72" spans="1:7">
      <c r="A72" s="156"/>
      <c r="B72" s="156"/>
      <c r="C72" s="156"/>
      <c r="D72" s="156"/>
      <c r="E72" s="156"/>
      <c r="F72" s="156"/>
      <c r="G72" s="156"/>
    </row>
    <row r="73" spans="1:7">
      <c r="A73" s="156"/>
      <c r="B73" s="156"/>
      <c r="C73" s="156"/>
      <c r="D73" s="156"/>
      <c r="E73" s="156"/>
      <c r="F73" s="156"/>
      <c r="G73" s="156"/>
    </row>
    <row r="74" spans="1:7">
      <c r="A74" s="156"/>
      <c r="B74" s="156"/>
      <c r="C74" s="156"/>
      <c r="D74" s="156"/>
      <c r="E74" s="156"/>
      <c r="F74" s="156"/>
      <c r="G74" s="156"/>
    </row>
    <row r="75" spans="1:7">
      <c r="A75" s="156"/>
      <c r="B75" s="156"/>
      <c r="C75" s="156"/>
      <c r="D75" s="156"/>
      <c r="E75" s="156"/>
      <c r="F75" s="156"/>
      <c r="G75" s="156"/>
    </row>
    <row r="76" spans="1:7">
      <c r="A76" s="156"/>
      <c r="B76" s="156"/>
      <c r="C76" s="156"/>
      <c r="D76" s="156"/>
      <c r="E76" s="156"/>
      <c r="F76" s="156"/>
      <c r="G76" s="156"/>
    </row>
    <row r="77" spans="1:7">
      <c r="A77" s="156"/>
      <c r="B77" s="156"/>
      <c r="C77" s="156"/>
      <c r="D77" s="156"/>
      <c r="E77" s="156"/>
      <c r="F77" s="156"/>
      <c r="G77" s="156"/>
    </row>
  </sheetData>
  <sheetProtection password="CD42" sheet="1" objects="1" scenarios="1"/>
  <mergeCells count="10">
    <mergeCell ref="A1:M1"/>
    <mergeCell ref="A2:B2"/>
    <mergeCell ref="D2:G2"/>
    <mergeCell ref="A22:B22"/>
    <mergeCell ref="D22:G22"/>
    <mergeCell ref="A41:B41"/>
    <mergeCell ref="D41:G41"/>
    <mergeCell ref="A60:B60"/>
    <mergeCell ref="D60:G60"/>
    <mergeCell ref="K6:M6"/>
  </mergeCells>
  <dataValidations count="1">
    <dataValidation showInputMessage="1" showErrorMessage="1" sqref="M19 M7 M9:M13 K7"/>
  </dataValidations>
  <pageMargins left="0.25" right="0.25" top="0.75" bottom="0.75" header="0.3" footer="0.3"/>
  <pageSetup paperSize="9" scale="6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'NE PAS SUPPRIMER'!$H$1:$H$5</xm:f>
          </x14:formula1>
          <xm:sqref>C5:C19 C25:C39 C44:C58 C63:C77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55"/>
  <sheetViews>
    <sheetView workbookViewId="0">
      <selection activeCell="A2" sqref="A2:T2"/>
    </sheetView>
  </sheetViews>
  <sheetFormatPr baseColWidth="10" defaultRowHeight="15"/>
  <cols>
    <col min="1" max="1" width="3" bestFit="1" customWidth="1"/>
    <col min="3" max="3" width="3" bestFit="1" customWidth="1"/>
    <col min="5" max="5" width="3" bestFit="1" customWidth="1"/>
    <col min="7" max="7" width="3" bestFit="1" customWidth="1"/>
    <col min="9" max="9" width="3" bestFit="1" customWidth="1"/>
    <col min="11" max="11" width="3" bestFit="1" customWidth="1"/>
    <col min="13" max="13" width="3" bestFit="1" customWidth="1"/>
    <col min="15" max="15" width="3" bestFit="1" customWidth="1"/>
    <col min="17" max="17" width="3" bestFit="1" customWidth="1"/>
    <col min="19" max="19" width="4" bestFit="1" customWidth="1"/>
  </cols>
  <sheetData>
    <row r="1" spans="1:20" ht="24" customHeight="1">
      <c r="A1" s="330" t="s">
        <v>7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2"/>
    </row>
    <row r="2" spans="1:20" ht="22.5" customHeight="1">
      <c r="A2" s="326" t="s">
        <v>290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8"/>
    </row>
    <row r="3" spans="1:20">
      <c r="A3" s="329" t="s">
        <v>279</v>
      </c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</row>
    <row r="4" spans="1:20">
      <c r="A4" s="27">
        <v>1</v>
      </c>
      <c r="B4" s="156"/>
      <c r="C4" s="27">
        <v>11</v>
      </c>
      <c r="D4" s="156"/>
      <c r="E4" s="27">
        <v>21</v>
      </c>
      <c r="F4" s="156"/>
      <c r="G4" s="27">
        <v>31</v>
      </c>
      <c r="H4" s="156"/>
      <c r="I4" s="27">
        <v>41</v>
      </c>
      <c r="J4" s="156"/>
      <c r="K4" s="27">
        <v>51</v>
      </c>
      <c r="L4" s="156"/>
      <c r="M4" s="27">
        <v>61</v>
      </c>
      <c r="N4" s="156"/>
      <c r="O4" s="27">
        <v>71</v>
      </c>
      <c r="P4" s="156"/>
      <c r="Q4" s="27">
        <v>81</v>
      </c>
      <c r="R4" s="156"/>
      <c r="S4" s="27">
        <v>91</v>
      </c>
      <c r="T4" s="156"/>
    </row>
    <row r="5" spans="1:20">
      <c r="A5" s="27">
        <v>2</v>
      </c>
      <c r="B5" s="156"/>
      <c r="C5" s="27">
        <v>12</v>
      </c>
      <c r="D5" s="156"/>
      <c r="E5" s="27">
        <v>22</v>
      </c>
      <c r="F5" s="156"/>
      <c r="G5" s="27">
        <v>32</v>
      </c>
      <c r="H5" s="156"/>
      <c r="I5" s="27">
        <v>42</v>
      </c>
      <c r="J5" s="156"/>
      <c r="K5" s="27">
        <v>52</v>
      </c>
      <c r="L5" s="156"/>
      <c r="M5" s="27">
        <v>62</v>
      </c>
      <c r="N5" s="156"/>
      <c r="O5" s="27">
        <v>72</v>
      </c>
      <c r="P5" s="156"/>
      <c r="Q5" s="27">
        <v>82</v>
      </c>
      <c r="R5" s="156"/>
      <c r="S5" s="27">
        <v>92</v>
      </c>
      <c r="T5" s="156"/>
    </row>
    <row r="6" spans="1:20">
      <c r="A6" s="27">
        <v>3</v>
      </c>
      <c r="B6" s="156"/>
      <c r="C6" s="27">
        <v>13</v>
      </c>
      <c r="D6" s="156"/>
      <c r="E6" s="27">
        <v>23</v>
      </c>
      <c r="F6" s="156"/>
      <c r="G6" s="27">
        <v>33</v>
      </c>
      <c r="H6" s="156"/>
      <c r="I6" s="27">
        <v>43</v>
      </c>
      <c r="J6" s="156"/>
      <c r="K6" s="27">
        <v>53</v>
      </c>
      <c r="L6" s="156"/>
      <c r="M6" s="27">
        <v>63</v>
      </c>
      <c r="N6" s="156"/>
      <c r="O6" s="27">
        <v>73</v>
      </c>
      <c r="P6" s="156"/>
      <c r="Q6" s="27">
        <v>83</v>
      </c>
      <c r="R6" s="156"/>
      <c r="S6" s="27">
        <v>93</v>
      </c>
      <c r="T6" s="156"/>
    </row>
    <row r="7" spans="1:20">
      <c r="A7" s="27">
        <v>4</v>
      </c>
      <c r="B7" s="156"/>
      <c r="C7" s="27">
        <v>14</v>
      </c>
      <c r="D7" s="156"/>
      <c r="E7" s="27">
        <v>24</v>
      </c>
      <c r="F7" s="156"/>
      <c r="G7" s="27">
        <v>34</v>
      </c>
      <c r="H7" s="156"/>
      <c r="I7" s="27">
        <v>44</v>
      </c>
      <c r="J7" s="156"/>
      <c r="K7" s="27">
        <v>54</v>
      </c>
      <c r="L7" s="156"/>
      <c r="M7" s="27">
        <v>64</v>
      </c>
      <c r="N7" s="156"/>
      <c r="O7" s="27">
        <v>74</v>
      </c>
      <c r="P7" s="156"/>
      <c r="Q7" s="27">
        <v>84</v>
      </c>
      <c r="R7" s="156"/>
      <c r="S7" s="27">
        <v>94</v>
      </c>
      <c r="T7" s="156"/>
    </row>
    <row r="8" spans="1:20">
      <c r="A8" s="27">
        <v>5</v>
      </c>
      <c r="B8" s="156"/>
      <c r="C8" s="27">
        <v>15</v>
      </c>
      <c r="D8" s="156"/>
      <c r="E8" s="27">
        <v>25</v>
      </c>
      <c r="F8" s="156"/>
      <c r="G8" s="27">
        <v>35</v>
      </c>
      <c r="H8" s="156"/>
      <c r="I8" s="27">
        <v>45</v>
      </c>
      <c r="J8" s="156"/>
      <c r="K8" s="27">
        <v>55</v>
      </c>
      <c r="L8" s="156"/>
      <c r="M8" s="27">
        <v>65</v>
      </c>
      <c r="N8" s="156"/>
      <c r="O8" s="27">
        <v>75</v>
      </c>
      <c r="P8" s="156"/>
      <c r="Q8" s="27">
        <v>85</v>
      </c>
      <c r="R8" s="156"/>
      <c r="S8" s="27">
        <v>95</v>
      </c>
      <c r="T8" s="156"/>
    </row>
    <row r="9" spans="1:20">
      <c r="A9" s="27">
        <v>6</v>
      </c>
      <c r="B9" s="156"/>
      <c r="C9" s="27">
        <v>16</v>
      </c>
      <c r="D9" s="156"/>
      <c r="E9" s="27">
        <v>26</v>
      </c>
      <c r="F9" s="156"/>
      <c r="G9" s="27">
        <v>36</v>
      </c>
      <c r="H9" s="156"/>
      <c r="I9" s="27">
        <v>46</v>
      </c>
      <c r="J9" s="156"/>
      <c r="K9" s="27">
        <v>56</v>
      </c>
      <c r="L9" s="156"/>
      <c r="M9" s="27">
        <v>66</v>
      </c>
      <c r="N9" s="156"/>
      <c r="O9" s="27">
        <v>76</v>
      </c>
      <c r="P9" s="156"/>
      <c r="Q9" s="27">
        <v>86</v>
      </c>
      <c r="R9" s="156"/>
      <c r="S9" s="27">
        <v>96</v>
      </c>
      <c r="T9" s="156"/>
    </row>
    <row r="10" spans="1:20">
      <c r="A10" s="27">
        <v>7</v>
      </c>
      <c r="B10" s="156"/>
      <c r="C10" s="27">
        <v>17</v>
      </c>
      <c r="D10" s="156"/>
      <c r="E10" s="27">
        <v>27</v>
      </c>
      <c r="F10" s="156"/>
      <c r="G10" s="27">
        <v>37</v>
      </c>
      <c r="H10" s="156"/>
      <c r="I10" s="27">
        <v>47</v>
      </c>
      <c r="J10" s="156"/>
      <c r="K10" s="27">
        <v>57</v>
      </c>
      <c r="L10" s="156"/>
      <c r="M10" s="27">
        <v>67</v>
      </c>
      <c r="N10" s="156"/>
      <c r="O10" s="27">
        <v>77</v>
      </c>
      <c r="P10" s="156"/>
      <c r="Q10" s="27">
        <v>87</v>
      </c>
      <c r="R10" s="156"/>
      <c r="S10" s="27">
        <v>97</v>
      </c>
      <c r="T10" s="156"/>
    </row>
    <row r="11" spans="1:20">
      <c r="A11" s="27">
        <v>8</v>
      </c>
      <c r="B11" s="156"/>
      <c r="C11" s="27">
        <v>18</v>
      </c>
      <c r="D11" s="156"/>
      <c r="E11" s="27">
        <v>28</v>
      </c>
      <c r="F11" s="156"/>
      <c r="G11" s="27">
        <v>38</v>
      </c>
      <c r="H11" s="156"/>
      <c r="I11" s="27">
        <v>48</v>
      </c>
      <c r="J11" s="156"/>
      <c r="K11" s="27">
        <v>58</v>
      </c>
      <c r="L11" s="156"/>
      <c r="M11" s="27">
        <v>68</v>
      </c>
      <c r="N11" s="156"/>
      <c r="O11" s="27">
        <v>78</v>
      </c>
      <c r="P11" s="156"/>
      <c r="Q11" s="27">
        <v>88</v>
      </c>
      <c r="R11" s="156"/>
      <c r="S11" s="27">
        <v>98</v>
      </c>
      <c r="T11" s="156"/>
    </row>
    <row r="12" spans="1:20">
      <c r="A12" s="27">
        <v>9</v>
      </c>
      <c r="B12" s="156"/>
      <c r="C12" s="27">
        <v>19</v>
      </c>
      <c r="D12" s="156"/>
      <c r="E12" s="27">
        <v>29</v>
      </c>
      <c r="F12" s="156"/>
      <c r="G12" s="27">
        <v>39</v>
      </c>
      <c r="H12" s="156"/>
      <c r="I12" s="27">
        <v>49</v>
      </c>
      <c r="J12" s="156"/>
      <c r="K12" s="27">
        <v>59</v>
      </c>
      <c r="L12" s="156"/>
      <c r="M12" s="27">
        <v>69</v>
      </c>
      <c r="N12" s="156"/>
      <c r="O12" s="27">
        <v>79</v>
      </c>
      <c r="P12" s="156"/>
      <c r="Q12" s="27">
        <v>89</v>
      </c>
      <c r="R12" s="156"/>
      <c r="S12" s="27">
        <v>99</v>
      </c>
      <c r="T12" s="156"/>
    </row>
    <row r="13" spans="1:20">
      <c r="A13" s="27">
        <v>10</v>
      </c>
      <c r="B13" s="156"/>
      <c r="C13" s="27">
        <v>20</v>
      </c>
      <c r="D13" s="156"/>
      <c r="E13" s="27">
        <v>30</v>
      </c>
      <c r="F13" s="156"/>
      <c r="G13" s="27">
        <v>40</v>
      </c>
      <c r="H13" s="156"/>
      <c r="I13" s="27">
        <v>50</v>
      </c>
      <c r="J13" s="156"/>
      <c r="K13" s="27">
        <v>60</v>
      </c>
      <c r="L13" s="156"/>
      <c r="M13" s="27">
        <v>70</v>
      </c>
      <c r="N13" s="156"/>
      <c r="O13" s="27">
        <v>80</v>
      </c>
      <c r="P13" s="156"/>
      <c r="Q13" s="27">
        <v>90</v>
      </c>
      <c r="R13" s="156"/>
      <c r="S13" s="27">
        <v>100</v>
      </c>
      <c r="T13" s="156"/>
    </row>
    <row r="15" spans="1:20" ht="18.75">
      <c r="A15" s="330" t="s">
        <v>7</v>
      </c>
      <c r="B15" s="331"/>
      <c r="C15" s="331"/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  <c r="T15" s="332"/>
    </row>
    <row r="16" spans="1:20" ht="15.75">
      <c r="A16" s="326" t="s">
        <v>290</v>
      </c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8"/>
    </row>
    <row r="17" spans="1:20">
      <c r="A17" s="329" t="s">
        <v>279</v>
      </c>
      <c r="B17" s="329"/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</row>
    <row r="18" spans="1:20">
      <c r="A18" s="27">
        <v>1</v>
      </c>
      <c r="B18" s="156"/>
      <c r="C18" s="27">
        <v>11</v>
      </c>
      <c r="D18" s="156"/>
      <c r="E18" s="27">
        <v>21</v>
      </c>
      <c r="F18" s="156"/>
      <c r="G18" s="27">
        <v>31</v>
      </c>
      <c r="H18" s="156"/>
      <c r="I18" s="27">
        <v>41</v>
      </c>
      <c r="J18" s="156"/>
      <c r="K18" s="27">
        <v>51</v>
      </c>
      <c r="L18" s="156"/>
      <c r="M18" s="27">
        <v>61</v>
      </c>
      <c r="N18" s="156"/>
      <c r="O18" s="27">
        <v>71</v>
      </c>
      <c r="P18" s="156"/>
      <c r="Q18" s="27">
        <v>81</v>
      </c>
      <c r="R18" s="156"/>
      <c r="S18" s="27">
        <v>91</v>
      </c>
      <c r="T18" s="156"/>
    </row>
    <row r="19" spans="1:20">
      <c r="A19" s="27">
        <v>2</v>
      </c>
      <c r="B19" s="156"/>
      <c r="C19" s="27">
        <v>12</v>
      </c>
      <c r="D19" s="156"/>
      <c r="E19" s="27">
        <v>22</v>
      </c>
      <c r="F19" s="156"/>
      <c r="G19" s="27">
        <v>32</v>
      </c>
      <c r="H19" s="156"/>
      <c r="I19" s="27">
        <v>42</v>
      </c>
      <c r="J19" s="156"/>
      <c r="K19" s="27">
        <v>52</v>
      </c>
      <c r="L19" s="156"/>
      <c r="M19" s="27">
        <v>62</v>
      </c>
      <c r="N19" s="156"/>
      <c r="O19" s="27">
        <v>72</v>
      </c>
      <c r="P19" s="156"/>
      <c r="Q19" s="27">
        <v>82</v>
      </c>
      <c r="R19" s="156"/>
      <c r="S19" s="27">
        <v>92</v>
      </c>
      <c r="T19" s="156"/>
    </row>
    <row r="20" spans="1:20">
      <c r="A20" s="27">
        <v>3</v>
      </c>
      <c r="B20" s="156"/>
      <c r="C20" s="27">
        <v>13</v>
      </c>
      <c r="D20" s="156"/>
      <c r="E20" s="27">
        <v>23</v>
      </c>
      <c r="F20" s="156"/>
      <c r="G20" s="27">
        <v>33</v>
      </c>
      <c r="H20" s="156"/>
      <c r="I20" s="27">
        <v>43</v>
      </c>
      <c r="J20" s="156"/>
      <c r="K20" s="27">
        <v>53</v>
      </c>
      <c r="L20" s="156"/>
      <c r="M20" s="27">
        <v>63</v>
      </c>
      <c r="N20" s="156"/>
      <c r="O20" s="27">
        <v>73</v>
      </c>
      <c r="P20" s="156"/>
      <c r="Q20" s="27">
        <v>83</v>
      </c>
      <c r="R20" s="156"/>
      <c r="S20" s="27">
        <v>93</v>
      </c>
      <c r="T20" s="156"/>
    </row>
    <row r="21" spans="1:20">
      <c r="A21" s="27">
        <v>4</v>
      </c>
      <c r="B21" s="156"/>
      <c r="C21" s="27">
        <v>14</v>
      </c>
      <c r="D21" s="156"/>
      <c r="E21" s="27">
        <v>24</v>
      </c>
      <c r="F21" s="156"/>
      <c r="G21" s="27">
        <v>34</v>
      </c>
      <c r="H21" s="156"/>
      <c r="I21" s="27">
        <v>44</v>
      </c>
      <c r="J21" s="156"/>
      <c r="K21" s="27">
        <v>54</v>
      </c>
      <c r="L21" s="156"/>
      <c r="M21" s="27">
        <v>64</v>
      </c>
      <c r="N21" s="156"/>
      <c r="O21" s="27">
        <v>74</v>
      </c>
      <c r="P21" s="156"/>
      <c r="Q21" s="27">
        <v>84</v>
      </c>
      <c r="R21" s="156"/>
      <c r="S21" s="27">
        <v>94</v>
      </c>
      <c r="T21" s="156"/>
    </row>
    <row r="22" spans="1:20">
      <c r="A22" s="27">
        <v>5</v>
      </c>
      <c r="B22" s="156"/>
      <c r="C22" s="27">
        <v>15</v>
      </c>
      <c r="D22" s="156"/>
      <c r="E22" s="27">
        <v>25</v>
      </c>
      <c r="F22" s="156"/>
      <c r="G22" s="27">
        <v>35</v>
      </c>
      <c r="H22" s="156"/>
      <c r="I22" s="27">
        <v>45</v>
      </c>
      <c r="J22" s="156"/>
      <c r="K22" s="27">
        <v>55</v>
      </c>
      <c r="L22" s="156"/>
      <c r="M22" s="27">
        <v>65</v>
      </c>
      <c r="N22" s="156"/>
      <c r="O22" s="27">
        <v>75</v>
      </c>
      <c r="P22" s="156"/>
      <c r="Q22" s="27">
        <v>85</v>
      </c>
      <c r="R22" s="156"/>
      <c r="S22" s="27">
        <v>95</v>
      </c>
      <c r="T22" s="156"/>
    </row>
    <row r="23" spans="1:20">
      <c r="A23" s="27">
        <v>6</v>
      </c>
      <c r="B23" s="156"/>
      <c r="C23" s="27">
        <v>16</v>
      </c>
      <c r="D23" s="156"/>
      <c r="E23" s="27">
        <v>26</v>
      </c>
      <c r="F23" s="156"/>
      <c r="G23" s="27">
        <v>36</v>
      </c>
      <c r="H23" s="156"/>
      <c r="I23" s="27">
        <v>46</v>
      </c>
      <c r="J23" s="156"/>
      <c r="K23" s="27">
        <v>56</v>
      </c>
      <c r="L23" s="156"/>
      <c r="M23" s="27">
        <v>66</v>
      </c>
      <c r="N23" s="156"/>
      <c r="O23" s="27">
        <v>76</v>
      </c>
      <c r="P23" s="156"/>
      <c r="Q23" s="27">
        <v>86</v>
      </c>
      <c r="R23" s="156"/>
      <c r="S23" s="27">
        <v>96</v>
      </c>
      <c r="T23" s="156"/>
    </row>
    <row r="24" spans="1:20">
      <c r="A24" s="27">
        <v>7</v>
      </c>
      <c r="B24" s="156"/>
      <c r="C24" s="27">
        <v>17</v>
      </c>
      <c r="D24" s="156"/>
      <c r="E24" s="27">
        <v>27</v>
      </c>
      <c r="F24" s="156"/>
      <c r="G24" s="27">
        <v>37</v>
      </c>
      <c r="H24" s="156"/>
      <c r="I24" s="27">
        <v>47</v>
      </c>
      <c r="J24" s="156"/>
      <c r="K24" s="27">
        <v>57</v>
      </c>
      <c r="L24" s="156"/>
      <c r="M24" s="27">
        <v>67</v>
      </c>
      <c r="N24" s="156"/>
      <c r="O24" s="27">
        <v>77</v>
      </c>
      <c r="P24" s="156"/>
      <c r="Q24" s="27">
        <v>87</v>
      </c>
      <c r="R24" s="156"/>
      <c r="S24" s="27">
        <v>97</v>
      </c>
      <c r="T24" s="156"/>
    </row>
    <row r="25" spans="1:20">
      <c r="A25" s="27">
        <v>8</v>
      </c>
      <c r="B25" s="156"/>
      <c r="C25" s="27">
        <v>18</v>
      </c>
      <c r="D25" s="156"/>
      <c r="E25" s="27">
        <v>28</v>
      </c>
      <c r="F25" s="156"/>
      <c r="G25" s="27">
        <v>38</v>
      </c>
      <c r="H25" s="156"/>
      <c r="I25" s="27">
        <v>48</v>
      </c>
      <c r="J25" s="156"/>
      <c r="K25" s="27">
        <v>58</v>
      </c>
      <c r="L25" s="156"/>
      <c r="M25" s="27">
        <v>68</v>
      </c>
      <c r="N25" s="156"/>
      <c r="O25" s="27">
        <v>78</v>
      </c>
      <c r="P25" s="156"/>
      <c r="Q25" s="27">
        <v>88</v>
      </c>
      <c r="R25" s="156"/>
      <c r="S25" s="27">
        <v>98</v>
      </c>
      <c r="T25" s="156"/>
    </row>
    <row r="26" spans="1:20">
      <c r="A26" s="27">
        <v>9</v>
      </c>
      <c r="B26" s="156"/>
      <c r="C26" s="27">
        <v>19</v>
      </c>
      <c r="D26" s="156"/>
      <c r="E26" s="27">
        <v>29</v>
      </c>
      <c r="F26" s="156"/>
      <c r="G26" s="27">
        <v>39</v>
      </c>
      <c r="H26" s="156"/>
      <c r="I26" s="27">
        <v>49</v>
      </c>
      <c r="J26" s="156"/>
      <c r="K26" s="27">
        <v>59</v>
      </c>
      <c r="L26" s="156"/>
      <c r="M26" s="27">
        <v>69</v>
      </c>
      <c r="N26" s="156"/>
      <c r="O26" s="27">
        <v>79</v>
      </c>
      <c r="P26" s="156"/>
      <c r="Q26" s="27">
        <v>89</v>
      </c>
      <c r="R26" s="156"/>
      <c r="S26" s="27">
        <v>99</v>
      </c>
      <c r="T26" s="156"/>
    </row>
    <row r="27" spans="1:20">
      <c r="A27" s="27">
        <v>10</v>
      </c>
      <c r="B27" s="156"/>
      <c r="C27" s="27">
        <v>20</v>
      </c>
      <c r="D27" s="156"/>
      <c r="E27" s="27">
        <v>30</v>
      </c>
      <c r="F27" s="156"/>
      <c r="G27" s="27">
        <v>40</v>
      </c>
      <c r="H27" s="156"/>
      <c r="I27" s="27">
        <v>50</v>
      </c>
      <c r="J27" s="156"/>
      <c r="K27" s="27">
        <v>60</v>
      </c>
      <c r="L27" s="156"/>
      <c r="M27" s="27">
        <v>70</v>
      </c>
      <c r="N27" s="156"/>
      <c r="O27" s="27">
        <v>80</v>
      </c>
      <c r="P27" s="156"/>
      <c r="Q27" s="27">
        <v>90</v>
      </c>
      <c r="R27" s="156"/>
      <c r="S27" s="27">
        <v>100</v>
      </c>
      <c r="T27" s="156"/>
    </row>
    <row r="29" spans="1:20" ht="18.75">
      <c r="A29" s="330" t="s">
        <v>7</v>
      </c>
      <c r="B29" s="331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2"/>
    </row>
    <row r="30" spans="1:20" ht="15.75">
      <c r="A30" s="326" t="s">
        <v>290</v>
      </c>
      <c r="B30" s="327"/>
      <c r="C30" s="327"/>
      <c r="D30" s="327"/>
      <c r="E30" s="327"/>
      <c r="F30" s="327"/>
      <c r="G30" s="327"/>
      <c r="H30" s="327"/>
      <c r="I30" s="327"/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8"/>
    </row>
    <row r="31" spans="1:20">
      <c r="A31" s="329" t="s">
        <v>279</v>
      </c>
      <c r="B31" s="329"/>
      <c r="C31" s="329"/>
      <c r="D31" s="329"/>
      <c r="E31" s="329"/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</row>
    <row r="32" spans="1:20">
      <c r="A32" s="27">
        <v>1</v>
      </c>
      <c r="B32" s="156"/>
      <c r="C32" s="27">
        <v>11</v>
      </c>
      <c r="D32" s="156"/>
      <c r="E32" s="27">
        <v>21</v>
      </c>
      <c r="F32" s="156"/>
      <c r="G32" s="27">
        <v>31</v>
      </c>
      <c r="H32" s="156"/>
      <c r="I32" s="27">
        <v>41</v>
      </c>
      <c r="J32" s="156"/>
      <c r="K32" s="27">
        <v>51</v>
      </c>
      <c r="L32" s="156"/>
      <c r="M32" s="27">
        <v>61</v>
      </c>
      <c r="N32" s="156"/>
      <c r="O32" s="27">
        <v>71</v>
      </c>
      <c r="P32" s="156"/>
      <c r="Q32" s="27">
        <v>81</v>
      </c>
      <c r="R32" s="156"/>
      <c r="S32" s="27">
        <v>91</v>
      </c>
      <c r="T32" s="156"/>
    </row>
    <row r="33" spans="1:20">
      <c r="A33" s="27">
        <v>2</v>
      </c>
      <c r="B33" s="156"/>
      <c r="C33" s="27">
        <v>12</v>
      </c>
      <c r="D33" s="156"/>
      <c r="E33" s="27">
        <v>22</v>
      </c>
      <c r="F33" s="156"/>
      <c r="G33" s="27">
        <v>32</v>
      </c>
      <c r="H33" s="156"/>
      <c r="I33" s="27">
        <v>42</v>
      </c>
      <c r="J33" s="156"/>
      <c r="K33" s="27">
        <v>52</v>
      </c>
      <c r="L33" s="156"/>
      <c r="M33" s="27">
        <v>62</v>
      </c>
      <c r="N33" s="156"/>
      <c r="O33" s="27">
        <v>72</v>
      </c>
      <c r="P33" s="156"/>
      <c r="Q33" s="27">
        <v>82</v>
      </c>
      <c r="R33" s="156"/>
      <c r="S33" s="27">
        <v>92</v>
      </c>
      <c r="T33" s="156"/>
    </row>
    <row r="34" spans="1:20">
      <c r="A34" s="27">
        <v>3</v>
      </c>
      <c r="B34" s="156"/>
      <c r="C34" s="27">
        <v>13</v>
      </c>
      <c r="D34" s="156"/>
      <c r="E34" s="27">
        <v>23</v>
      </c>
      <c r="F34" s="156"/>
      <c r="G34" s="27">
        <v>33</v>
      </c>
      <c r="H34" s="156"/>
      <c r="I34" s="27">
        <v>43</v>
      </c>
      <c r="J34" s="156"/>
      <c r="K34" s="27">
        <v>53</v>
      </c>
      <c r="L34" s="156"/>
      <c r="M34" s="27">
        <v>63</v>
      </c>
      <c r="N34" s="156"/>
      <c r="O34" s="27">
        <v>73</v>
      </c>
      <c r="P34" s="156"/>
      <c r="Q34" s="27">
        <v>83</v>
      </c>
      <c r="R34" s="156"/>
      <c r="S34" s="27">
        <v>93</v>
      </c>
      <c r="T34" s="156"/>
    </row>
    <row r="35" spans="1:20">
      <c r="A35" s="27">
        <v>4</v>
      </c>
      <c r="B35" s="156"/>
      <c r="C35" s="27">
        <v>14</v>
      </c>
      <c r="D35" s="156"/>
      <c r="E35" s="27">
        <v>24</v>
      </c>
      <c r="F35" s="156"/>
      <c r="G35" s="27">
        <v>34</v>
      </c>
      <c r="H35" s="156"/>
      <c r="I35" s="27">
        <v>44</v>
      </c>
      <c r="J35" s="156"/>
      <c r="K35" s="27">
        <v>54</v>
      </c>
      <c r="L35" s="156"/>
      <c r="M35" s="27">
        <v>64</v>
      </c>
      <c r="N35" s="156"/>
      <c r="O35" s="27">
        <v>74</v>
      </c>
      <c r="P35" s="156"/>
      <c r="Q35" s="27">
        <v>84</v>
      </c>
      <c r="R35" s="156"/>
      <c r="S35" s="27">
        <v>94</v>
      </c>
      <c r="T35" s="156"/>
    </row>
    <row r="36" spans="1:20">
      <c r="A36" s="27">
        <v>5</v>
      </c>
      <c r="B36" s="156"/>
      <c r="C36" s="27">
        <v>15</v>
      </c>
      <c r="D36" s="156"/>
      <c r="E36" s="27">
        <v>25</v>
      </c>
      <c r="F36" s="156"/>
      <c r="G36" s="27">
        <v>35</v>
      </c>
      <c r="H36" s="156"/>
      <c r="I36" s="27">
        <v>45</v>
      </c>
      <c r="J36" s="156"/>
      <c r="K36" s="27">
        <v>55</v>
      </c>
      <c r="L36" s="156"/>
      <c r="M36" s="27">
        <v>65</v>
      </c>
      <c r="N36" s="156"/>
      <c r="O36" s="27">
        <v>75</v>
      </c>
      <c r="P36" s="156"/>
      <c r="Q36" s="27">
        <v>85</v>
      </c>
      <c r="R36" s="156"/>
      <c r="S36" s="27">
        <v>95</v>
      </c>
      <c r="T36" s="156"/>
    </row>
    <row r="37" spans="1:20">
      <c r="A37" s="27">
        <v>6</v>
      </c>
      <c r="B37" s="156"/>
      <c r="C37" s="27">
        <v>16</v>
      </c>
      <c r="D37" s="156"/>
      <c r="E37" s="27">
        <v>26</v>
      </c>
      <c r="F37" s="156"/>
      <c r="G37" s="27">
        <v>36</v>
      </c>
      <c r="H37" s="156"/>
      <c r="I37" s="27">
        <v>46</v>
      </c>
      <c r="J37" s="156"/>
      <c r="K37" s="27">
        <v>56</v>
      </c>
      <c r="L37" s="156"/>
      <c r="M37" s="27">
        <v>66</v>
      </c>
      <c r="N37" s="156"/>
      <c r="O37" s="27">
        <v>76</v>
      </c>
      <c r="P37" s="156"/>
      <c r="Q37" s="27">
        <v>86</v>
      </c>
      <c r="R37" s="156"/>
      <c r="S37" s="27">
        <v>96</v>
      </c>
      <c r="T37" s="156"/>
    </row>
    <row r="38" spans="1:20">
      <c r="A38" s="27">
        <v>7</v>
      </c>
      <c r="B38" s="156"/>
      <c r="C38" s="27">
        <v>17</v>
      </c>
      <c r="D38" s="156"/>
      <c r="E38" s="27">
        <v>27</v>
      </c>
      <c r="F38" s="156"/>
      <c r="G38" s="27">
        <v>37</v>
      </c>
      <c r="H38" s="156"/>
      <c r="I38" s="27">
        <v>47</v>
      </c>
      <c r="J38" s="156"/>
      <c r="K38" s="27">
        <v>57</v>
      </c>
      <c r="L38" s="156"/>
      <c r="M38" s="27">
        <v>67</v>
      </c>
      <c r="N38" s="156"/>
      <c r="O38" s="27">
        <v>77</v>
      </c>
      <c r="P38" s="156"/>
      <c r="Q38" s="27">
        <v>87</v>
      </c>
      <c r="R38" s="156"/>
      <c r="S38" s="27">
        <v>97</v>
      </c>
      <c r="T38" s="156"/>
    </row>
    <row r="39" spans="1:20">
      <c r="A39" s="27">
        <v>8</v>
      </c>
      <c r="B39" s="156"/>
      <c r="C39" s="27">
        <v>18</v>
      </c>
      <c r="D39" s="156"/>
      <c r="E39" s="27">
        <v>28</v>
      </c>
      <c r="F39" s="156"/>
      <c r="G39" s="27">
        <v>38</v>
      </c>
      <c r="H39" s="156"/>
      <c r="I39" s="27">
        <v>48</v>
      </c>
      <c r="J39" s="156"/>
      <c r="K39" s="27">
        <v>58</v>
      </c>
      <c r="L39" s="156"/>
      <c r="M39" s="27">
        <v>68</v>
      </c>
      <c r="N39" s="156"/>
      <c r="O39" s="27">
        <v>78</v>
      </c>
      <c r="P39" s="156"/>
      <c r="Q39" s="27">
        <v>88</v>
      </c>
      <c r="R39" s="156"/>
      <c r="S39" s="27">
        <v>98</v>
      </c>
      <c r="T39" s="156"/>
    </row>
    <row r="40" spans="1:20">
      <c r="A40" s="27">
        <v>9</v>
      </c>
      <c r="B40" s="156"/>
      <c r="C40" s="27">
        <v>19</v>
      </c>
      <c r="D40" s="156"/>
      <c r="E40" s="27">
        <v>29</v>
      </c>
      <c r="F40" s="156"/>
      <c r="G40" s="27">
        <v>39</v>
      </c>
      <c r="H40" s="156"/>
      <c r="I40" s="27">
        <v>49</v>
      </c>
      <c r="J40" s="156"/>
      <c r="K40" s="27">
        <v>59</v>
      </c>
      <c r="L40" s="156"/>
      <c r="M40" s="27">
        <v>69</v>
      </c>
      <c r="N40" s="156"/>
      <c r="O40" s="27">
        <v>79</v>
      </c>
      <c r="P40" s="156"/>
      <c r="Q40" s="27">
        <v>89</v>
      </c>
      <c r="R40" s="156"/>
      <c r="S40" s="27">
        <v>99</v>
      </c>
      <c r="T40" s="156"/>
    </row>
    <row r="41" spans="1:20">
      <c r="A41" s="27">
        <v>10</v>
      </c>
      <c r="B41" s="156"/>
      <c r="C41" s="27">
        <v>20</v>
      </c>
      <c r="D41" s="156"/>
      <c r="E41" s="27">
        <v>30</v>
      </c>
      <c r="F41" s="156"/>
      <c r="G41" s="27">
        <v>40</v>
      </c>
      <c r="H41" s="156"/>
      <c r="I41" s="27">
        <v>50</v>
      </c>
      <c r="J41" s="156"/>
      <c r="K41" s="27">
        <v>60</v>
      </c>
      <c r="L41" s="156"/>
      <c r="M41" s="27">
        <v>70</v>
      </c>
      <c r="N41" s="156"/>
      <c r="O41" s="27">
        <v>80</v>
      </c>
      <c r="P41" s="156"/>
      <c r="Q41" s="27">
        <v>90</v>
      </c>
      <c r="R41" s="156"/>
      <c r="S41" s="27">
        <v>100</v>
      </c>
      <c r="T41" s="156"/>
    </row>
    <row r="43" spans="1:20" ht="18.75">
      <c r="A43" s="330" t="s">
        <v>7</v>
      </c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2"/>
    </row>
    <row r="44" spans="1:20" ht="15.75">
      <c r="A44" s="326" t="s">
        <v>290</v>
      </c>
      <c r="B44" s="327"/>
      <c r="C44" s="327"/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8"/>
    </row>
    <row r="45" spans="1:20">
      <c r="A45" s="329" t="s">
        <v>279</v>
      </c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</row>
    <row r="46" spans="1:20">
      <c r="A46" s="27">
        <v>1</v>
      </c>
      <c r="B46" s="156"/>
      <c r="C46" s="27">
        <v>11</v>
      </c>
      <c r="D46" s="156"/>
      <c r="E46" s="27">
        <v>21</v>
      </c>
      <c r="F46" s="156"/>
      <c r="G46" s="27">
        <v>31</v>
      </c>
      <c r="H46" s="156"/>
      <c r="I46" s="27">
        <v>41</v>
      </c>
      <c r="J46" s="156"/>
      <c r="K46" s="27">
        <v>51</v>
      </c>
      <c r="L46" s="156"/>
      <c r="M46" s="27">
        <v>61</v>
      </c>
      <c r="N46" s="156"/>
      <c r="O46" s="27">
        <v>71</v>
      </c>
      <c r="P46" s="156"/>
      <c r="Q46" s="27">
        <v>81</v>
      </c>
      <c r="R46" s="156"/>
      <c r="S46" s="27">
        <v>91</v>
      </c>
      <c r="T46" s="156"/>
    </row>
    <row r="47" spans="1:20">
      <c r="A47" s="27">
        <v>2</v>
      </c>
      <c r="B47" s="156"/>
      <c r="C47" s="27">
        <v>12</v>
      </c>
      <c r="D47" s="156"/>
      <c r="E47" s="27">
        <v>22</v>
      </c>
      <c r="F47" s="156"/>
      <c r="G47" s="27">
        <v>32</v>
      </c>
      <c r="H47" s="156"/>
      <c r="I47" s="27">
        <v>42</v>
      </c>
      <c r="J47" s="156"/>
      <c r="K47" s="27">
        <v>52</v>
      </c>
      <c r="L47" s="156"/>
      <c r="M47" s="27">
        <v>62</v>
      </c>
      <c r="N47" s="156"/>
      <c r="O47" s="27">
        <v>72</v>
      </c>
      <c r="P47" s="156"/>
      <c r="Q47" s="27">
        <v>82</v>
      </c>
      <c r="R47" s="156"/>
      <c r="S47" s="27">
        <v>92</v>
      </c>
      <c r="T47" s="156"/>
    </row>
    <row r="48" spans="1:20">
      <c r="A48" s="27">
        <v>3</v>
      </c>
      <c r="B48" s="156"/>
      <c r="C48" s="27">
        <v>13</v>
      </c>
      <c r="D48" s="156"/>
      <c r="E48" s="27">
        <v>23</v>
      </c>
      <c r="F48" s="156"/>
      <c r="G48" s="27">
        <v>33</v>
      </c>
      <c r="H48" s="156"/>
      <c r="I48" s="27">
        <v>43</v>
      </c>
      <c r="J48" s="156"/>
      <c r="K48" s="27">
        <v>53</v>
      </c>
      <c r="L48" s="156"/>
      <c r="M48" s="27">
        <v>63</v>
      </c>
      <c r="N48" s="156"/>
      <c r="O48" s="27">
        <v>73</v>
      </c>
      <c r="P48" s="156"/>
      <c r="Q48" s="27">
        <v>83</v>
      </c>
      <c r="R48" s="156"/>
      <c r="S48" s="27">
        <v>93</v>
      </c>
      <c r="T48" s="156"/>
    </row>
    <row r="49" spans="1:20">
      <c r="A49" s="27">
        <v>4</v>
      </c>
      <c r="B49" s="156"/>
      <c r="C49" s="27">
        <v>14</v>
      </c>
      <c r="D49" s="156"/>
      <c r="E49" s="27">
        <v>24</v>
      </c>
      <c r="F49" s="156"/>
      <c r="G49" s="27">
        <v>34</v>
      </c>
      <c r="H49" s="156"/>
      <c r="I49" s="27">
        <v>44</v>
      </c>
      <c r="J49" s="156"/>
      <c r="K49" s="27">
        <v>54</v>
      </c>
      <c r="L49" s="156"/>
      <c r="M49" s="27">
        <v>64</v>
      </c>
      <c r="N49" s="156"/>
      <c r="O49" s="27">
        <v>74</v>
      </c>
      <c r="P49" s="156"/>
      <c r="Q49" s="27">
        <v>84</v>
      </c>
      <c r="R49" s="156"/>
      <c r="S49" s="27">
        <v>94</v>
      </c>
      <c r="T49" s="156"/>
    </row>
    <row r="50" spans="1:20">
      <c r="A50" s="27">
        <v>5</v>
      </c>
      <c r="B50" s="156"/>
      <c r="C50" s="27">
        <v>15</v>
      </c>
      <c r="D50" s="156"/>
      <c r="E50" s="27">
        <v>25</v>
      </c>
      <c r="F50" s="156"/>
      <c r="G50" s="27">
        <v>35</v>
      </c>
      <c r="H50" s="156"/>
      <c r="I50" s="27">
        <v>45</v>
      </c>
      <c r="J50" s="156"/>
      <c r="K50" s="27">
        <v>55</v>
      </c>
      <c r="L50" s="156"/>
      <c r="M50" s="27">
        <v>65</v>
      </c>
      <c r="N50" s="156"/>
      <c r="O50" s="27">
        <v>75</v>
      </c>
      <c r="P50" s="156"/>
      <c r="Q50" s="27">
        <v>85</v>
      </c>
      <c r="R50" s="156"/>
      <c r="S50" s="27">
        <v>95</v>
      </c>
      <c r="T50" s="156"/>
    </row>
    <row r="51" spans="1:20">
      <c r="A51" s="27">
        <v>6</v>
      </c>
      <c r="B51" s="156"/>
      <c r="C51" s="27">
        <v>16</v>
      </c>
      <c r="D51" s="156"/>
      <c r="E51" s="27">
        <v>26</v>
      </c>
      <c r="F51" s="156"/>
      <c r="G51" s="27">
        <v>36</v>
      </c>
      <c r="H51" s="156"/>
      <c r="I51" s="27">
        <v>46</v>
      </c>
      <c r="J51" s="156"/>
      <c r="K51" s="27">
        <v>56</v>
      </c>
      <c r="L51" s="156"/>
      <c r="M51" s="27">
        <v>66</v>
      </c>
      <c r="N51" s="156"/>
      <c r="O51" s="27">
        <v>76</v>
      </c>
      <c r="P51" s="156"/>
      <c r="Q51" s="27">
        <v>86</v>
      </c>
      <c r="R51" s="156"/>
      <c r="S51" s="27">
        <v>96</v>
      </c>
      <c r="T51" s="156"/>
    </row>
    <row r="52" spans="1:20">
      <c r="A52" s="27">
        <v>7</v>
      </c>
      <c r="B52" s="156"/>
      <c r="C52" s="27">
        <v>17</v>
      </c>
      <c r="D52" s="156"/>
      <c r="E52" s="27">
        <v>27</v>
      </c>
      <c r="F52" s="156"/>
      <c r="G52" s="27">
        <v>37</v>
      </c>
      <c r="H52" s="156"/>
      <c r="I52" s="27">
        <v>47</v>
      </c>
      <c r="J52" s="156"/>
      <c r="K52" s="27">
        <v>57</v>
      </c>
      <c r="L52" s="156"/>
      <c r="M52" s="27">
        <v>67</v>
      </c>
      <c r="N52" s="156"/>
      <c r="O52" s="27">
        <v>77</v>
      </c>
      <c r="P52" s="156"/>
      <c r="Q52" s="27">
        <v>87</v>
      </c>
      <c r="R52" s="156"/>
      <c r="S52" s="27">
        <v>97</v>
      </c>
      <c r="T52" s="156"/>
    </row>
    <row r="53" spans="1:20">
      <c r="A53" s="27">
        <v>8</v>
      </c>
      <c r="B53" s="156"/>
      <c r="C53" s="27">
        <v>18</v>
      </c>
      <c r="D53" s="156"/>
      <c r="E53" s="27">
        <v>28</v>
      </c>
      <c r="F53" s="156"/>
      <c r="G53" s="27">
        <v>38</v>
      </c>
      <c r="H53" s="156"/>
      <c r="I53" s="27">
        <v>48</v>
      </c>
      <c r="J53" s="156"/>
      <c r="K53" s="27">
        <v>58</v>
      </c>
      <c r="L53" s="156"/>
      <c r="M53" s="27">
        <v>68</v>
      </c>
      <c r="N53" s="156"/>
      <c r="O53" s="27">
        <v>78</v>
      </c>
      <c r="P53" s="156"/>
      <c r="Q53" s="27">
        <v>88</v>
      </c>
      <c r="R53" s="156"/>
      <c r="S53" s="27">
        <v>98</v>
      </c>
      <c r="T53" s="156"/>
    </row>
    <row r="54" spans="1:20">
      <c r="A54" s="27">
        <v>9</v>
      </c>
      <c r="B54" s="156"/>
      <c r="C54" s="27">
        <v>19</v>
      </c>
      <c r="D54" s="156"/>
      <c r="E54" s="27">
        <v>29</v>
      </c>
      <c r="F54" s="156"/>
      <c r="G54" s="27">
        <v>39</v>
      </c>
      <c r="H54" s="156"/>
      <c r="I54" s="27">
        <v>49</v>
      </c>
      <c r="J54" s="156"/>
      <c r="K54" s="27">
        <v>59</v>
      </c>
      <c r="L54" s="156"/>
      <c r="M54" s="27">
        <v>69</v>
      </c>
      <c r="N54" s="156"/>
      <c r="O54" s="27">
        <v>79</v>
      </c>
      <c r="P54" s="156"/>
      <c r="Q54" s="27">
        <v>89</v>
      </c>
      <c r="R54" s="156"/>
      <c r="S54" s="27">
        <v>99</v>
      </c>
      <c r="T54" s="156"/>
    </row>
    <row r="55" spans="1:20">
      <c r="A55" s="27">
        <v>10</v>
      </c>
      <c r="B55" s="156"/>
      <c r="C55" s="27">
        <v>20</v>
      </c>
      <c r="D55" s="156"/>
      <c r="E55" s="27">
        <v>30</v>
      </c>
      <c r="F55" s="156"/>
      <c r="G55" s="27">
        <v>40</v>
      </c>
      <c r="H55" s="156"/>
      <c r="I55" s="27">
        <v>50</v>
      </c>
      <c r="J55" s="156"/>
      <c r="K55" s="27">
        <v>60</v>
      </c>
      <c r="L55" s="156"/>
      <c r="M55" s="27">
        <v>70</v>
      </c>
      <c r="N55" s="156"/>
      <c r="O55" s="27">
        <v>80</v>
      </c>
      <c r="P55" s="156"/>
      <c r="Q55" s="27">
        <v>90</v>
      </c>
      <c r="R55" s="156"/>
      <c r="S55" s="27">
        <v>100</v>
      </c>
      <c r="T55" s="156"/>
    </row>
  </sheetData>
  <sheetProtection password="CD42" sheet="1" objects="1" scenarios="1"/>
  <mergeCells count="12">
    <mergeCell ref="A1:T1"/>
    <mergeCell ref="A3:T3"/>
    <mergeCell ref="A2:T2"/>
    <mergeCell ref="A15:T15"/>
    <mergeCell ref="A16:T16"/>
    <mergeCell ref="A44:T44"/>
    <mergeCell ref="A45:T45"/>
    <mergeCell ref="A17:T17"/>
    <mergeCell ref="A29:T29"/>
    <mergeCell ref="A30:T30"/>
    <mergeCell ref="A31:T31"/>
    <mergeCell ref="A43:T43"/>
  </mergeCells>
  <pageMargins left="0.7" right="0.7" top="0.75" bottom="0.75" header="0.3" footer="0.3"/>
  <pageSetup paperSize="9" scale="90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Q36" sqref="Q36"/>
    </sheetView>
  </sheetViews>
  <sheetFormatPr baseColWidth="10" defaultRowHeight="15"/>
  <cols>
    <col min="1" max="1" width="13.42578125" customWidth="1"/>
    <col min="2" max="2" width="17.140625" bestFit="1" customWidth="1"/>
    <col min="7" max="7" width="16.85546875" bestFit="1" customWidth="1"/>
  </cols>
  <sheetData>
    <row r="1" spans="1:13">
      <c r="A1" t="s">
        <v>189</v>
      </c>
      <c r="B1" t="s">
        <v>208</v>
      </c>
      <c r="C1" t="s">
        <v>208</v>
      </c>
      <c r="D1" t="s">
        <v>220</v>
      </c>
      <c r="E1" t="s">
        <v>221</v>
      </c>
      <c r="F1" t="s">
        <v>221</v>
      </c>
      <c r="G1" t="s">
        <v>208</v>
      </c>
      <c r="H1" t="s">
        <v>208</v>
      </c>
      <c r="I1" t="s">
        <v>208</v>
      </c>
      <c r="J1" t="s">
        <v>208</v>
      </c>
    </row>
    <row r="2" spans="1:13">
      <c r="A2" t="s">
        <v>136</v>
      </c>
      <c r="B2" t="s">
        <v>202</v>
      </c>
      <c r="C2" t="s">
        <v>213</v>
      </c>
      <c r="D2" t="s">
        <v>218</v>
      </c>
      <c r="E2" t="s">
        <v>222</v>
      </c>
      <c r="F2" t="s">
        <v>236</v>
      </c>
      <c r="G2" t="s">
        <v>239</v>
      </c>
      <c r="H2" s="62" t="s">
        <v>29</v>
      </c>
      <c r="I2" s="62" t="s">
        <v>276</v>
      </c>
      <c r="J2">
        <v>1</v>
      </c>
    </row>
    <row r="3" spans="1:13">
      <c r="A3" t="s">
        <v>138</v>
      </c>
      <c r="B3" t="s">
        <v>203</v>
      </c>
      <c r="C3" t="s">
        <v>214</v>
      </c>
      <c r="D3" t="s">
        <v>216</v>
      </c>
      <c r="E3" t="s">
        <v>223</v>
      </c>
      <c r="F3" t="s">
        <v>237</v>
      </c>
      <c r="G3" t="s">
        <v>240</v>
      </c>
      <c r="H3" s="62" t="s">
        <v>263</v>
      </c>
      <c r="I3" s="62" t="s">
        <v>275</v>
      </c>
      <c r="J3">
        <v>2</v>
      </c>
      <c r="M3" s="133"/>
    </row>
    <row r="4" spans="1:13">
      <c r="A4" t="s">
        <v>141</v>
      </c>
      <c r="B4" t="s">
        <v>204</v>
      </c>
      <c r="D4" t="s">
        <v>217</v>
      </c>
      <c r="E4" t="s">
        <v>224</v>
      </c>
      <c r="G4" t="s">
        <v>241</v>
      </c>
      <c r="H4" s="62" t="s">
        <v>264</v>
      </c>
      <c r="I4" s="62" t="s">
        <v>277</v>
      </c>
      <c r="J4">
        <v>3</v>
      </c>
    </row>
    <row r="5" spans="1:13">
      <c r="A5" t="s">
        <v>144</v>
      </c>
      <c r="B5" t="s">
        <v>205</v>
      </c>
      <c r="D5" t="s">
        <v>219</v>
      </c>
      <c r="G5" t="s">
        <v>242</v>
      </c>
      <c r="H5" s="62" t="s">
        <v>265</v>
      </c>
      <c r="I5" s="62" t="s">
        <v>278</v>
      </c>
      <c r="J5">
        <v>4</v>
      </c>
    </row>
    <row r="6" spans="1:13">
      <c r="A6" t="s">
        <v>147</v>
      </c>
      <c r="B6" t="s">
        <v>206</v>
      </c>
      <c r="G6" t="s">
        <v>243</v>
      </c>
      <c r="J6">
        <v>5</v>
      </c>
    </row>
    <row r="7" spans="1:13">
      <c r="A7" t="s">
        <v>150</v>
      </c>
      <c r="B7" t="s">
        <v>207</v>
      </c>
      <c r="G7" t="s">
        <v>244</v>
      </c>
    </row>
    <row r="8" spans="1:13">
      <c r="A8" t="s">
        <v>153</v>
      </c>
      <c r="G8" t="s">
        <v>245</v>
      </c>
    </row>
    <row r="9" spans="1:13">
      <c r="A9" t="s">
        <v>156</v>
      </c>
      <c r="G9" t="s">
        <v>246</v>
      </c>
    </row>
    <row r="10" spans="1:13">
      <c r="A10" t="s">
        <v>159</v>
      </c>
    </row>
    <row r="11" spans="1:13">
      <c r="A11" t="s">
        <v>162</v>
      </c>
    </row>
    <row r="12" spans="1:13">
      <c r="A12" t="s">
        <v>165</v>
      </c>
    </row>
    <row r="13" spans="1:13">
      <c r="A13" t="s">
        <v>168</v>
      </c>
    </row>
  </sheetData>
  <sheetProtection password="CD42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136"/>
  <sheetViews>
    <sheetView workbookViewId="0">
      <selection activeCell="C4" sqref="C4"/>
    </sheetView>
  </sheetViews>
  <sheetFormatPr baseColWidth="10" defaultRowHeight="15"/>
  <cols>
    <col min="1" max="1" width="27.5703125" customWidth="1"/>
    <col min="2" max="2" width="39.28515625" bestFit="1" customWidth="1"/>
    <col min="3" max="5" width="17.140625" customWidth="1"/>
    <col min="6" max="6" width="12.42578125" customWidth="1"/>
    <col min="7" max="7" width="12.140625" style="63" customWidth="1"/>
    <col min="8" max="8" width="11.140625" style="63" customWidth="1"/>
    <col min="9" max="9" width="16.7109375" customWidth="1"/>
    <col min="10" max="10" width="16" customWidth="1"/>
    <col min="11" max="11" width="15.85546875" customWidth="1"/>
    <col min="12" max="14" width="14.85546875" customWidth="1"/>
    <col min="15" max="15" width="15.7109375" customWidth="1"/>
    <col min="16" max="16" width="25.5703125" customWidth="1"/>
    <col min="17" max="17" width="28.7109375" customWidth="1"/>
    <col min="20" max="20" width="14" customWidth="1"/>
    <col min="21" max="21" width="14.140625" customWidth="1"/>
    <col min="22" max="22" width="23.85546875" customWidth="1"/>
    <col min="23" max="23" width="16.85546875" customWidth="1"/>
    <col min="24" max="24" width="15.42578125" customWidth="1"/>
    <col min="25" max="25" width="13.42578125" customWidth="1"/>
    <col min="26" max="26" width="15.42578125" customWidth="1"/>
    <col min="27" max="27" width="14.140625" customWidth="1"/>
    <col min="28" max="28" width="14" customWidth="1"/>
  </cols>
  <sheetData>
    <row r="1" spans="1:10">
      <c r="A1" s="231" t="s">
        <v>327</v>
      </c>
      <c r="B1" s="231"/>
      <c r="C1" s="231"/>
      <c r="D1" s="231"/>
      <c r="E1" s="231"/>
      <c r="F1" s="231"/>
    </row>
    <row r="3" spans="1:10">
      <c r="A3" s="28" t="s">
        <v>3</v>
      </c>
      <c r="B3" s="27"/>
      <c r="C3" s="27" t="s">
        <v>56</v>
      </c>
      <c r="D3" s="27" t="s">
        <v>59</v>
      </c>
      <c r="E3" s="27" t="s">
        <v>60</v>
      </c>
      <c r="F3" s="27" t="s">
        <v>61</v>
      </c>
    </row>
    <row r="4" spans="1:10">
      <c r="A4" s="232" t="s">
        <v>334</v>
      </c>
      <c r="B4" s="27" t="s">
        <v>109</v>
      </c>
      <c r="C4" s="155" t="s">
        <v>320</v>
      </c>
      <c r="D4" s="155" t="s">
        <v>320</v>
      </c>
      <c r="E4" s="155" t="s">
        <v>320</v>
      </c>
      <c r="F4" s="155" t="s">
        <v>320</v>
      </c>
    </row>
    <row r="5" spans="1:10">
      <c r="A5" s="233"/>
      <c r="B5" s="27" t="s">
        <v>14</v>
      </c>
      <c r="C5" s="155" t="s">
        <v>320</v>
      </c>
      <c r="D5" s="155" t="s">
        <v>320</v>
      </c>
      <c r="E5" s="155" t="s">
        <v>320</v>
      </c>
      <c r="F5" s="155" t="s">
        <v>320</v>
      </c>
      <c r="I5" s="133"/>
    </row>
    <row r="6" spans="1:10">
      <c r="A6" s="233"/>
      <c r="B6" s="27" t="s">
        <v>11</v>
      </c>
      <c r="C6" s="155" t="s">
        <v>320</v>
      </c>
      <c r="D6" s="155" t="s">
        <v>320</v>
      </c>
      <c r="E6" s="155" t="s">
        <v>320</v>
      </c>
      <c r="F6" s="155" t="s">
        <v>320</v>
      </c>
    </row>
    <row r="7" spans="1:10">
      <c r="A7" s="233"/>
      <c r="B7" s="27" t="s">
        <v>12</v>
      </c>
      <c r="C7" s="155" t="s">
        <v>320</v>
      </c>
      <c r="D7" s="155" t="s">
        <v>320</v>
      </c>
      <c r="E7" s="155" t="s">
        <v>320</v>
      </c>
      <c r="F7" s="155" t="s">
        <v>320</v>
      </c>
    </row>
    <row r="8" spans="1:10">
      <c r="A8" s="234"/>
      <c r="B8" s="42" t="s">
        <v>13</v>
      </c>
      <c r="C8" s="42" t="e">
        <f>C7-C6</f>
        <v>#VALUE!</v>
      </c>
      <c r="D8" s="42" t="e">
        <f t="shared" ref="D8:F8" si="0">D7-D6</f>
        <v>#VALUE!</v>
      </c>
      <c r="E8" s="42" t="e">
        <f t="shared" si="0"/>
        <v>#VALUE!</v>
      </c>
      <c r="F8" s="42" t="e">
        <f t="shared" si="0"/>
        <v>#VALUE!</v>
      </c>
    </row>
    <row r="10" spans="1:10">
      <c r="A10" s="28" t="s">
        <v>110</v>
      </c>
      <c r="B10" s="148" t="s">
        <v>335</v>
      </c>
      <c r="C10" s="27" t="s">
        <v>17</v>
      </c>
      <c r="D10" s="27" t="s">
        <v>18</v>
      </c>
      <c r="E10" s="27" t="s">
        <v>19</v>
      </c>
      <c r="F10" s="27" t="s">
        <v>20</v>
      </c>
      <c r="G10" s="64" t="s">
        <v>21</v>
      </c>
      <c r="H10" s="27" t="s">
        <v>111</v>
      </c>
      <c r="I10" s="27" t="s">
        <v>112</v>
      </c>
    </row>
    <row r="11" spans="1:10">
      <c r="A11" s="156" t="s">
        <v>178</v>
      </c>
      <c r="B11" s="27" t="s">
        <v>15</v>
      </c>
      <c r="C11" s="156"/>
      <c r="D11" s="156"/>
      <c r="E11" s="156"/>
      <c r="F11" s="156"/>
      <c r="G11" s="157"/>
      <c r="H11" s="156"/>
      <c r="I11" s="156"/>
    </row>
    <row r="12" spans="1:10">
      <c r="B12" s="27" t="s">
        <v>16</v>
      </c>
      <c r="C12" s="156"/>
      <c r="D12" s="156"/>
      <c r="E12" s="156"/>
      <c r="F12" s="156"/>
      <c r="G12" s="157"/>
      <c r="H12" s="156"/>
      <c r="I12" s="156"/>
    </row>
    <row r="13" spans="1:10">
      <c r="B13" s="42" t="s">
        <v>13</v>
      </c>
      <c r="C13" s="42">
        <f t="shared" ref="C13" si="1">C12-C11</f>
        <v>0</v>
      </c>
      <c r="D13" s="42">
        <f t="shared" ref="D13" si="2">D12-D11</f>
        <v>0</v>
      </c>
      <c r="E13" s="42">
        <f t="shared" ref="E13" si="3">E12-E11</f>
        <v>0</v>
      </c>
      <c r="F13" s="42">
        <f t="shared" ref="F13" si="4">F12-F11</f>
        <v>0</v>
      </c>
      <c r="G13" s="65">
        <f t="shared" ref="G13" si="5">G12-G11</f>
        <v>0</v>
      </c>
      <c r="H13" s="42">
        <f t="shared" ref="H13" si="6">H12-H11</f>
        <v>0</v>
      </c>
      <c r="I13" s="42">
        <f t="shared" ref="I13" si="7">I12-I11</f>
        <v>0</v>
      </c>
    </row>
    <row r="14" spans="1:10">
      <c r="B14" s="42" t="s">
        <v>22</v>
      </c>
      <c r="C14" s="42">
        <f>AVERAGE(C13:I13)</f>
        <v>0</v>
      </c>
      <c r="D14" s="40"/>
      <c r="E14" s="40"/>
      <c r="F14" s="40"/>
      <c r="G14" s="66"/>
      <c r="H14" s="66"/>
      <c r="I14" s="40"/>
      <c r="J14" s="40"/>
    </row>
    <row r="16" spans="1:10">
      <c r="A16" s="28" t="s">
        <v>113</v>
      </c>
      <c r="B16" s="27"/>
      <c r="C16" s="27" t="s">
        <v>56</v>
      </c>
      <c r="D16" s="27" t="s">
        <v>59</v>
      </c>
      <c r="E16" s="27" t="s">
        <v>60</v>
      </c>
      <c r="F16" s="27" t="s">
        <v>61</v>
      </c>
    </row>
    <row r="17" spans="1:6">
      <c r="A17" s="158" t="s">
        <v>114</v>
      </c>
      <c r="B17" s="27" t="s">
        <v>109</v>
      </c>
      <c r="C17" s="156"/>
      <c r="D17" s="156"/>
      <c r="E17" s="156"/>
      <c r="F17" s="156"/>
    </row>
    <row r="18" spans="1:6">
      <c r="B18" s="27" t="s">
        <v>24</v>
      </c>
      <c r="C18" s="156"/>
      <c r="D18" s="156"/>
      <c r="E18" s="156"/>
      <c r="F18" s="156"/>
    </row>
    <row r="19" spans="1:6">
      <c r="B19" s="27" t="s">
        <v>25</v>
      </c>
      <c r="C19" s="156"/>
      <c r="D19" s="156"/>
      <c r="E19" s="156"/>
      <c r="F19" s="156"/>
    </row>
    <row r="20" spans="1:6">
      <c r="B20" s="42" t="s">
        <v>26</v>
      </c>
      <c r="C20" s="42" t="e">
        <f t="shared" ref="C20:F20" si="8">C18/C19</f>
        <v>#DIV/0!</v>
      </c>
      <c r="D20" s="42" t="e">
        <f t="shared" si="8"/>
        <v>#DIV/0!</v>
      </c>
      <c r="E20" s="42" t="e">
        <f t="shared" si="8"/>
        <v>#DIV/0!</v>
      </c>
      <c r="F20" s="42" t="e">
        <f t="shared" si="8"/>
        <v>#DIV/0!</v>
      </c>
    </row>
    <row r="21" spans="1:6">
      <c r="B21" s="42" t="s">
        <v>119</v>
      </c>
      <c r="C21" s="42" t="e">
        <f>IF(C20&lt;1.05,"rectiligne",IF(C20&lt;1.25,"sinueux",IF(C20&lt;1.5,"très sinueux","méandriforme")))</f>
        <v>#DIV/0!</v>
      </c>
      <c r="D21" s="42" t="e">
        <f t="shared" ref="D21:F21" si="9">IF(D20&lt;1.05,"rectiligne",IF(D20&lt;1.25,"sinueux",IF(D20&lt;1.5,"très sinueux","méandriforme")))</f>
        <v>#DIV/0!</v>
      </c>
      <c r="E21" s="42" t="e">
        <f t="shared" si="9"/>
        <v>#DIV/0!</v>
      </c>
      <c r="F21" s="42" t="e">
        <f t="shared" si="9"/>
        <v>#DIV/0!</v>
      </c>
    </row>
    <row r="24" spans="1:6">
      <c r="A24" s="28" t="s">
        <v>169</v>
      </c>
      <c r="B24" s="237" t="s">
        <v>257</v>
      </c>
      <c r="C24" s="237"/>
      <c r="D24" s="237"/>
    </row>
    <row r="27" spans="1:6" ht="30">
      <c r="A27" s="163" t="s">
        <v>4</v>
      </c>
      <c r="B27" s="27"/>
      <c r="C27" s="27" t="s">
        <v>56</v>
      </c>
      <c r="D27" s="27" t="s">
        <v>59</v>
      </c>
      <c r="E27" s="27" t="s">
        <v>60</v>
      </c>
      <c r="F27" s="27" t="s">
        <v>61</v>
      </c>
    </row>
    <row r="28" spans="1:6">
      <c r="B28" s="27" t="s">
        <v>109</v>
      </c>
      <c r="C28" s="156"/>
      <c r="D28" s="156"/>
      <c r="E28" s="156"/>
      <c r="F28" s="156"/>
    </row>
    <row r="29" spans="1:6">
      <c r="B29" s="27" t="s">
        <v>181</v>
      </c>
      <c r="C29" s="156"/>
      <c r="D29" s="156"/>
      <c r="E29" s="156"/>
      <c r="F29" s="156"/>
    </row>
    <row r="30" spans="1:6">
      <c r="B30" s="27" t="s">
        <v>182</v>
      </c>
      <c r="C30" s="156"/>
      <c r="D30" s="156"/>
      <c r="E30" s="156"/>
      <c r="F30" s="156"/>
    </row>
    <row r="31" spans="1:6">
      <c r="B31" s="41" t="s">
        <v>183</v>
      </c>
      <c r="C31" s="156"/>
      <c r="D31" s="156"/>
      <c r="E31" s="156"/>
      <c r="F31" s="156"/>
    </row>
    <row r="32" spans="1:6">
      <c r="B32" s="41" t="s">
        <v>184</v>
      </c>
      <c r="C32" s="156"/>
      <c r="D32" s="156"/>
      <c r="E32" s="156"/>
      <c r="F32" s="156"/>
    </row>
    <row r="33" spans="1:6">
      <c r="B33" s="42" t="s">
        <v>174</v>
      </c>
      <c r="C33" s="42">
        <f>SUM(C29:C32)</f>
        <v>0</v>
      </c>
      <c r="D33" s="42">
        <f t="shared" ref="D33:F33" si="10">SUM(D29:D32)</f>
        <v>0</v>
      </c>
      <c r="E33" s="42">
        <f t="shared" si="10"/>
        <v>0</v>
      </c>
      <c r="F33" s="42">
        <f t="shared" si="10"/>
        <v>0</v>
      </c>
    </row>
    <row r="34" spans="1:6">
      <c r="B34" s="42" t="s">
        <v>185</v>
      </c>
      <c r="C34" s="43" t="e">
        <f>C29/$C$33</f>
        <v>#DIV/0!</v>
      </c>
      <c r="D34" s="43" t="e">
        <f>D29/$D$33</f>
        <v>#DIV/0!</v>
      </c>
      <c r="E34" s="43" t="e">
        <f>E29/$E$33</f>
        <v>#DIV/0!</v>
      </c>
      <c r="F34" s="43" t="e">
        <f>F29/$F$33</f>
        <v>#DIV/0!</v>
      </c>
    </row>
    <row r="35" spans="1:6">
      <c r="B35" s="42" t="s">
        <v>186</v>
      </c>
      <c r="C35" s="43" t="e">
        <f t="shared" ref="C35:C37" si="11">C30/$C$33</f>
        <v>#DIV/0!</v>
      </c>
      <c r="D35" s="43" t="e">
        <f t="shared" ref="D35:D37" si="12">D30/$D$33</f>
        <v>#DIV/0!</v>
      </c>
      <c r="E35" s="43" t="e">
        <f>E30/$E$33</f>
        <v>#DIV/0!</v>
      </c>
      <c r="F35" s="43" t="e">
        <f>F30/$F$33</f>
        <v>#DIV/0!</v>
      </c>
    </row>
    <row r="36" spans="1:6">
      <c r="B36" s="42" t="s">
        <v>187</v>
      </c>
      <c r="C36" s="43" t="e">
        <f t="shared" si="11"/>
        <v>#DIV/0!</v>
      </c>
      <c r="D36" s="43" t="e">
        <f t="shared" si="12"/>
        <v>#DIV/0!</v>
      </c>
      <c r="E36" s="43" t="e">
        <f>E31/$E$33</f>
        <v>#DIV/0!</v>
      </c>
      <c r="F36" s="43" t="e">
        <f>F31/$F$33</f>
        <v>#DIV/0!</v>
      </c>
    </row>
    <row r="37" spans="1:6">
      <c r="B37" s="42" t="s">
        <v>188</v>
      </c>
      <c r="C37" s="43" t="e">
        <f t="shared" si="11"/>
        <v>#DIV/0!</v>
      </c>
      <c r="D37" s="43" t="e">
        <f t="shared" si="12"/>
        <v>#DIV/0!</v>
      </c>
      <c r="E37" s="43" t="e">
        <f>E32/$E$33</f>
        <v>#DIV/0!</v>
      </c>
      <c r="F37" s="43" t="e">
        <f>F32/$F$33</f>
        <v>#DIV/0!</v>
      </c>
    </row>
    <row r="38" spans="1:6">
      <c r="B38" s="42" t="s">
        <v>337</v>
      </c>
      <c r="C38" s="43" t="e">
        <f>SUM(C34:C37)</f>
        <v>#DIV/0!</v>
      </c>
      <c r="D38" s="162" t="e">
        <f>SUM(D34:D37)</f>
        <v>#DIV/0!</v>
      </c>
      <c r="E38" s="43" t="e">
        <f>SUM(E34:E37)</f>
        <v>#DIV/0!</v>
      </c>
      <c r="F38" s="162" t="e">
        <f>SUM(F34:F37)</f>
        <v>#DIV/0!</v>
      </c>
    </row>
    <row r="40" spans="1:6">
      <c r="A40" s="238" t="s">
        <v>338</v>
      </c>
      <c r="B40" s="27"/>
      <c r="C40" s="27" t="s">
        <v>56</v>
      </c>
      <c r="D40" s="27" t="s">
        <v>59</v>
      </c>
      <c r="E40" s="27" t="s">
        <v>60</v>
      </c>
      <c r="F40" s="27" t="s">
        <v>61</v>
      </c>
    </row>
    <row r="41" spans="1:6">
      <c r="A41" s="238"/>
      <c r="B41" s="27" t="s">
        <v>109</v>
      </c>
      <c r="C41" s="156"/>
      <c r="D41" s="156"/>
      <c r="E41" s="156"/>
      <c r="F41" s="156"/>
    </row>
    <row r="42" spans="1:6">
      <c r="B42" s="27" t="s">
        <v>57</v>
      </c>
      <c r="C42" s="158" t="s">
        <v>189</v>
      </c>
      <c r="D42" s="158" t="s">
        <v>189</v>
      </c>
      <c r="E42" s="158" t="s">
        <v>189</v>
      </c>
      <c r="F42" s="158" t="s">
        <v>189</v>
      </c>
    </row>
    <row r="43" spans="1:6">
      <c r="B43" s="27" t="s">
        <v>58</v>
      </c>
      <c r="C43" s="158" t="s">
        <v>189</v>
      </c>
      <c r="D43" s="158" t="s">
        <v>189</v>
      </c>
      <c r="E43" s="158" t="s">
        <v>189</v>
      </c>
      <c r="F43" s="158" t="s">
        <v>189</v>
      </c>
    </row>
    <row r="44" spans="1:6">
      <c r="B44" s="27" t="s">
        <v>339</v>
      </c>
      <c r="C44" s="156"/>
      <c r="D44" s="156"/>
      <c r="E44" s="156"/>
      <c r="F44" s="156"/>
    </row>
    <row r="45" spans="1:6">
      <c r="B45" s="27" t="s">
        <v>57</v>
      </c>
      <c r="C45" s="158" t="s">
        <v>189</v>
      </c>
      <c r="D45" s="158" t="s">
        <v>189</v>
      </c>
      <c r="E45" s="158" t="s">
        <v>189</v>
      </c>
      <c r="F45" s="158" t="s">
        <v>189</v>
      </c>
    </row>
    <row r="46" spans="1:6">
      <c r="B46" s="27" t="s">
        <v>58</v>
      </c>
      <c r="C46" s="158" t="s">
        <v>189</v>
      </c>
      <c r="D46" s="158" t="s">
        <v>189</v>
      </c>
      <c r="E46" s="158" t="s">
        <v>189</v>
      </c>
      <c r="F46" s="158" t="s">
        <v>189</v>
      </c>
    </row>
    <row r="47" spans="1:6">
      <c r="B47" s="27" t="s">
        <v>339</v>
      </c>
      <c r="C47" s="156"/>
      <c r="D47" s="156"/>
      <c r="E47" s="156"/>
      <c r="F47" s="156"/>
    </row>
    <row r="48" spans="1:6">
      <c r="B48" s="27" t="s">
        <v>57</v>
      </c>
      <c r="C48" s="158" t="s">
        <v>189</v>
      </c>
      <c r="D48" s="158" t="s">
        <v>189</v>
      </c>
      <c r="E48" s="158" t="s">
        <v>189</v>
      </c>
      <c r="F48" s="158" t="s">
        <v>189</v>
      </c>
    </row>
    <row r="49" spans="1:6">
      <c r="B49" s="27" t="s">
        <v>58</v>
      </c>
      <c r="C49" s="158" t="s">
        <v>189</v>
      </c>
      <c r="D49" s="158" t="s">
        <v>189</v>
      </c>
      <c r="E49" s="158" t="s">
        <v>189</v>
      </c>
      <c r="F49" s="158" t="s">
        <v>189</v>
      </c>
    </row>
    <row r="50" spans="1:6">
      <c r="B50" s="27" t="s">
        <v>339</v>
      </c>
      <c r="C50" s="156"/>
      <c r="D50" s="156"/>
      <c r="E50" s="156"/>
      <c r="F50" s="156"/>
    </row>
    <row r="52" spans="1:6">
      <c r="A52" s="28" t="s">
        <v>6</v>
      </c>
      <c r="B52" s="27"/>
      <c r="C52" s="27" t="s">
        <v>56</v>
      </c>
      <c r="D52" s="27" t="s">
        <v>59</v>
      </c>
      <c r="E52" s="27" t="s">
        <v>60</v>
      </c>
      <c r="F52" s="27" t="s">
        <v>61</v>
      </c>
    </row>
    <row r="53" spans="1:6">
      <c r="B53" s="27" t="s">
        <v>109</v>
      </c>
      <c r="C53" s="156"/>
      <c r="D53" s="156"/>
      <c r="E53" s="156"/>
      <c r="F53" s="156"/>
    </row>
    <row r="54" spans="1:6">
      <c r="A54" s="133"/>
      <c r="B54" s="27" t="s">
        <v>173</v>
      </c>
      <c r="C54" s="156"/>
      <c r="D54" s="156"/>
      <c r="E54" s="156"/>
      <c r="F54" s="156"/>
    </row>
    <row r="55" spans="1:6">
      <c r="A55" s="133"/>
      <c r="B55" s="27" t="s">
        <v>174</v>
      </c>
      <c r="C55" s="156"/>
      <c r="D55" s="156"/>
      <c r="E55" s="156"/>
      <c r="F55" s="156"/>
    </row>
    <row r="56" spans="1:6">
      <c r="B56" s="42" t="s">
        <v>63</v>
      </c>
      <c r="C56" s="43" t="e">
        <f>C54/C55</f>
        <v>#DIV/0!</v>
      </c>
      <c r="D56" s="43" t="e">
        <f t="shared" ref="D56:F56" si="13">D54/D55</f>
        <v>#DIV/0!</v>
      </c>
      <c r="E56" s="43" t="e">
        <f t="shared" si="13"/>
        <v>#DIV/0!</v>
      </c>
      <c r="F56" s="43" t="e">
        <f t="shared" si="13"/>
        <v>#DIV/0!</v>
      </c>
    </row>
    <row r="57" spans="1:6">
      <c r="B57" s="27" t="s">
        <v>175</v>
      </c>
      <c r="C57" s="156"/>
      <c r="D57" s="156"/>
      <c r="E57" s="156"/>
      <c r="F57" s="156"/>
    </row>
    <row r="58" spans="1:6">
      <c r="A58" s="133"/>
      <c r="B58" s="27" t="s">
        <v>62</v>
      </c>
      <c r="C58" s="156"/>
      <c r="D58" s="156"/>
      <c r="E58" s="156"/>
      <c r="F58" s="156"/>
    </row>
    <row r="59" spans="1:6">
      <c r="B59" s="27" t="s">
        <v>172</v>
      </c>
      <c r="C59" s="156"/>
      <c r="D59" s="156"/>
      <c r="E59" s="156"/>
      <c r="F59" s="156"/>
    </row>
    <row r="61" spans="1:6" ht="30">
      <c r="A61" s="163" t="s">
        <v>190</v>
      </c>
      <c r="B61" s="27"/>
      <c r="C61" s="27" t="s">
        <v>56</v>
      </c>
      <c r="D61" s="27" t="s">
        <v>59</v>
      </c>
    </row>
    <row r="62" spans="1:6">
      <c r="B62" s="27" t="s">
        <v>109</v>
      </c>
      <c r="C62" s="156"/>
      <c r="D62" s="156"/>
      <c r="E62" s="133"/>
    </row>
    <row r="63" spans="1:6">
      <c r="B63" s="27" t="s">
        <v>64</v>
      </c>
      <c r="C63" s="156"/>
      <c r="D63" s="156"/>
    </row>
    <row r="64" spans="1:6">
      <c r="B64" s="27" t="s">
        <v>65</v>
      </c>
      <c r="C64" s="159"/>
      <c r="D64" s="156"/>
    </row>
    <row r="66" spans="1:4">
      <c r="A66" s="28" t="s">
        <v>176</v>
      </c>
      <c r="B66" s="27"/>
      <c r="C66" s="27" t="s">
        <v>56</v>
      </c>
      <c r="D66" s="27" t="s">
        <v>59</v>
      </c>
    </row>
    <row r="67" spans="1:4">
      <c r="B67" s="27" t="s">
        <v>109</v>
      </c>
      <c r="C67" s="156"/>
      <c r="D67" s="156"/>
    </row>
    <row r="68" spans="1:4">
      <c r="B68" s="27" t="s">
        <v>64</v>
      </c>
      <c r="C68" s="156"/>
      <c r="D68" s="156"/>
    </row>
    <row r="69" spans="1:4">
      <c r="B69" s="41" t="s">
        <v>177</v>
      </c>
      <c r="C69" s="156"/>
      <c r="D69" s="156"/>
    </row>
    <row r="71" spans="1:4">
      <c r="A71" s="28" t="s">
        <v>66</v>
      </c>
      <c r="B71" s="27"/>
      <c r="C71" s="27" t="s">
        <v>56</v>
      </c>
      <c r="D71" s="27" t="s">
        <v>59</v>
      </c>
    </row>
    <row r="72" spans="1:4">
      <c r="B72" s="27" t="s">
        <v>109</v>
      </c>
      <c r="C72" s="156"/>
      <c r="D72" s="156"/>
    </row>
    <row r="73" spans="1:4">
      <c r="B73" s="27" t="s">
        <v>192</v>
      </c>
      <c r="C73" s="156"/>
      <c r="D73" s="156"/>
    </row>
    <row r="74" spans="1:4">
      <c r="B74" s="27" t="s">
        <v>193</v>
      </c>
      <c r="C74" s="156"/>
      <c r="D74" s="156"/>
    </row>
    <row r="75" spans="1:4">
      <c r="B75" s="27" t="s">
        <v>194</v>
      </c>
      <c r="C75" s="156"/>
      <c r="D75" s="156"/>
    </row>
    <row r="76" spans="1:4">
      <c r="B76" s="42" t="s">
        <v>191</v>
      </c>
      <c r="C76" s="42" t="e">
        <f>C75/C74</f>
        <v>#DIV/0!</v>
      </c>
      <c r="D76" s="42" t="e">
        <f>D75/D74</f>
        <v>#DIV/0!</v>
      </c>
    </row>
    <row r="78" spans="1:4">
      <c r="A78" s="28" t="s">
        <v>195</v>
      </c>
      <c r="B78" s="27"/>
      <c r="C78" s="27" t="s">
        <v>56</v>
      </c>
      <c r="D78" s="27" t="s">
        <v>59</v>
      </c>
    </row>
    <row r="79" spans="1:4">
      <c r="B79" s="27" t="s">
        <v>109</v>
      </c>
      <c r="C79" s="156"/>
      <c r="D79" s="156"/>
    </row>
    <row r="80" spans="1:4">
      <c r="B80" s="27" t="s">
        <v>192</v>
      </c>
      <c r="C80" s="156"/>
      <c r="D80" s="156"/>
    </row>
    <row r="81" spans="1:28">
      <c r="B81" s="41" t="s">
        <v>196</v>
      </c>
      <c r="C81" s="156"/>
      <c r="D81" s="156"/>
    </row>
    <row r="82" spans="1:28">
      <c r="B82" s="27" t="s">
        <v>194</v>
      </c>
      <c r="C82" s="156"/>
      <c r="D82" s="156"/>
    </row>
    <row r="83" spans="1:28">
      <c r="B83" s="42" t="s">
        <v>197</v>
      </c>
      <c r="C83" s="42" t="e">
        <f>C82/C81</f>
        <v>#DIV/0!</v>
      </c>
      <c r="D83" s="42" t="e">
        <f>D82/D81</f>
        <v>#DIV/0!</v>
      </c>
    </row>
    <row r="85" spans="1:28">
      <c r="A85" s="28" t="s">
        <v>198</v>
      </c>
      <c r="B85" s="237" t="s">
        <v>258</v>
      </c>
      <c r="C85" s="237"/>
      <c r="D85" s="237"/>
    </row>
    <row r="87" spans="1:28">
      <c r="A87" s="28" t="s">
        <v>255</v>
      </c>
      <c r="B87" s="237" t="s">
        <v>257</v>
      </c>
      <c r="C87" s="237"/>
      <c r="D87" s="237"/>
    </row>
    <row r="89" spans="1:28" ht="60">
      <c r="A89" s="164" t="s">
        <v>340</v>
      </c>
      <c r="B89" s="27"/>
      <c r="C89" s="27" t="s">
        <v>56</v>
      </c>
      <c r="J89" s="27" t="s">
        <v>59</v>
      </c>
      <c r="Q89" s="27" t="s">
        <v>60</v>
      </c>
      <c r="X89" s="27" t="s">
        <v>61</v>
      </c>
    </row>
    <row r="90" spans="1:28">
      <c r="B90" s="27" t="s">
        <v>109</v>
      </c>
      <c r="C90" s="156"/>
      <c r="I90" s="27" t="s">
        <v>109</v>
      </c>
      <c r="J90" s="156"/>
      <c r="P90" s="27" t="s">
        <v>109</v>
      </c>
      <c r="Q90" s="156"/>
      <c r="W90" s="27" t="s">
        <v>109</v>
      </c>
      <c r="X90" s="156"/>
    </row>
    <row r="91" spans="1:28" s="57" customFormat="1">
      <c r="B91" s="47"/>
      <c r="C91" s="167"/>
      <c r="G91" s="73"/>
      <c r="H91" s="73"/>
      <c r="I91" s="47"/>
      <c r="J91" s="167"/>
      <c r="P91" s="47"/>
      <c r="Q91" s="167"/>
      <c r="W91" s="47"/>
      <c r="X91" s="167"/>
    </row>
    <row r="92" spans="1:28">
      <c r="I92" s="63"/>
      <c r="P92" s="63"/>
      <c r="W92" s="63"/>
    </row>
    <row r="93" spans="1:28" ht="30">
      <c r="A93" s="235" t="s">
        <v>273</v>
      </c>
      <c r="B93" s="68" t="s">
        <v>267</v>
      </c>
      <c r="C93" s="68" t="s">
        <v>268</v>
      </c>
      <c r="D93" s="50" t="s">
        <v>221</v>
      </c>
      <c r="E93" s="50" t="s">
        <v>266</v>
      </c>
      <c r="F93" s="168" t="s">
        <v>57</v>
      </c>
      <c r="G93" s="168" t="s">
        <v>58</v>
      </c>
      <c r="I93" s="67" t="s">
        <v>261</v>
      </c>
      <c r="J93" s="68" t="s">
        <v>268</v>
      </c>
      <c r="K93" s="50" t="s">
        <v>221</v>
      </c>
      <c r="L93" s="50" t="s">
        <v>266</v>
      </c>
      <c r="M93" s="165" t="s">
        <v>57</v>
      </c>
      <c r="N93" s="165" t="s">
        <v>58</v>
      </c>
      <c r="P93" s="67" t="s">
        <v>261</v>
      </c>
      <c r="Q93" s="68" t="s">
        <v>268</v>
      </c>
      <c r="R93" s="149" t="s">
        <v>221</v>
      </c>
      <c r="S93" s="149" t="s">
        <v>266</v>
      </c>
      <c r="T93" s="165" t="s">
        <v>57</v>
      </c>
      <c r="U93" s="165" t="s">
        <v>58</v>
      </c>
      <c r="W93" s="67" t="s">
        <v>261</v>
      </c>
      <c r="X93" s="68" t="s">
        <v>268</v>
      </c>
      <c r="Y93" s="149" t="s">
        <v>221</v>
      </c>
      <c r="Z93" s="149" t="s">
        <v>266</v>
      </c>
      <c r="AA93" s="165" t="s">
        <v>57</v>
      </c>
      <c r="AB93" s="165" t="s">
        <v>58</v>
      </c>
    </row>
    <row r="94" spans="1:28">
      <c r="A94" s="236"/>
      <c r="B94" s="160"/>
      <c r="C94" s="156"/>
      <c r="D94" s="158" t="s">
        <v>208</v>
      </c>
      <c r="E94" s="156"/>
      <c r="F94" s="158" t="s">
        <v>189</v>
      </c>
      <c r="G94" s="158" t="s">
        <v>189</v>
      </c>
      <c r="I94" s="157"/>
      <c r="J94" s="156"/>
      <c r="K94" s="158" t="s">
        <v>208</v>
      </c>
      <c r="L94" s="156"/>
      <c r="M94" s="158" t="s">
        <v>189</v>
      </c>
      <c r="N94" s="158" t="s">
        <v>189</v>
      </c>
      <c r="P94" s="157"/>
      <c r="Q94" s="156"/>
      <c r="R94" s="158" t="s">
        <v>208</v>
      </c>
      <c r="S94" s="156"/>
      <c r="T94" s="158" t="s">
        <v>189</v>
      </c>
      <c r="U94" s="158" t="s">
        <v>189</v>
      </c>
      <c r="W94" s="157"/>
      <c r="X94" s="156"/>
      <c r="Y94" s="158" t="s">
        <v>208</v>
      </c>
      <c r="Z94" s="156"/>
      <c r="AA94" s="158" t="s">
        <v>189</v>
      </c>
      <c r="AB94" s="158" t="s">
        <v>189</v>
      </c>
    </row>
    <row r="95" spans="1:28">
      <c r="A95" s="236"/>
      <c r="B95" s="156"/>
      <c r="C95" s="156"/>
      <c r="D95" s="158" t="s">
        <v>208</v>
      </c>
      <c r="E95" s="156"/>
      <c r="F95" s="158" t="s">
        <v>189</v>
      </c>
      <c r="G95" s="158" t="s">
        <v>189</v>
      </c>
      <c r="I95" s="157"/>
      <c r="J95" s="156"/>
      <c r="K95" s="158" t="s">
        <v>208</v>
      </c>
      <c r="L95" s="156"/>
      <c r="M95" s="158" t="s">
        <v>189</v>
      </c>
      <c r="N95" s="158" t="s">
        <v>189</v>
      </c>
      <c r="P95" s="157"/>
      <c r="Q95" s="156"/>
      <c r="R95" s="158" t="s">
        <v>208</v>
      </c>
      <c r="S95" s="156"/>
      <c r="T95" s="158" t="s">
        <v>189</v>
      </c>
      <c r="U95" s="158" t="s">
        <v>189</v>
      </c>
      <c r="W95" s="157"/>
      <c r="X95" s="156"/>
      <c r="Y95" s="158" t="s">
        <v>208</v>
      </c>
      <c r="Z95" s="156"/>
      <c r="AA95" s="158" t="s">
        <v>189</v>
      </c>
      <c r="AB95" s="158" t="s">
        <v>189</v>
      </c>
    </row>
    <row r="96" spans="1:28">
      <c r="A96" s="236"/>
      <c r="B96" s="156" t="s">
        <v>262</v>
      </c>
      <c r="C96" s="156"/>
      <c r="D96" s="158" t="s">
        <v>208</v>
      </c>
      <c r="E96" s="156"/>
      <c r="F96" s="158" t="s">
        <v>189</v>
      </c>
      <c r="G96" s="158" t="s">
        <v>189</v>
      </c>
      <c r="I96" s="157"/>
      <c r="J96" s="156"/>
      <c r="K96" s="158" t="s">
        <v>208</v>
      </c>
      <c r="L96" s="156"/>
      <c r="M96" s="158" t="s">
        <v>189</v>
      </c>
      <c r="N96" s="158" t="s">
        <v>189</v>
      </c>
      <c r="P96" s="157"/>
      <c r="Q96" s="156"/>
      <c r="R96" s="158" t="s">
        <v>208</v>
      </c>
      <c r="S96" s="156"/>
      <c r="T96" s="158" t="s">
        <v>189</v>
      </c>
      <c r="U96" s="158" t="s">
        <v>189</v>
      </c>
      <c r="W96" s="157"/>
      <c r="X96" s="156"/>
      <c r="Y96" s="158" t="s">
        <v>208</v>
      </c>
      <c r="Z96" s="156"/>
      <c r="AA96" s="158" t="s">
        <v>189</v>
      </c>
      <c r="AB96" s="158" t="s">
        <v>189</v>
      </c>
    </row>
    <row r="97" spans="1:28">
      <c r="A97" s="236"/>
      <c r="B97" s="156"/>
      <c r="C97" s="156"/>
      <c r="D97" s="158" t="s">
        <v>208</v>
      </c>
      <c r="E97" s="156"/>
      <c r="F97" s="158" t="s">
        <v>189</v>
      </c>
      <c r="G97" s="158" t="s">
        <v>189</v>
      </c>
      <c r="I97" s="157"/>
      <c r="J97" s="156"/>
      <c r="K97" s="158" t="s">
        <v>208</v>
      </c>
      <c r="L97" s="156"/>
      <c r="M97" s="158" t="s">
        <v>189</v>
      </c>
      <c r="N97" s="158" t="s">
        <v>189</v>
      </c>
      <c r="P97" s="157"/>
      <c r="Q97" s="156"/>
      <c r="R97" s="158" t="s">
        <v>208</v>
      </c>
      <c r="S97" s="156"/>
      <c r="T97" s="158" t="s">
        <v>189</v>
      </c>
      <c r="U97" s="158" t="s">
        <v>189</v>
      </c>
      <c r="W97" s="157"/>
      <c r="X97" s="156"/>
      <c r="Y97" s="158" t="s">
        <v>208</v>
      </c>
      <c r="Z97" s="156"/>
      <c r="AA97" s="158" t="s">
        <v>189</v>
      </c>
      <c r="AB97" s="158" t="s">
        <v>189</v>
      </c>
    </row>
    <row r="98" spans="1:28">
      <c r="A98" s="236"/>
      <c r="B98" s="156"/>
      <c r="C98" s="156"/>
      <c r="D98" s="158" t="s">
        <v>208</v>
      </c>
      <c r="E98" s="156"/>
      <c r="F98" s="158" t="s">
        <v>189</v>
      </c>
      <c r="G98" s="158" t="s">
        <v>189</v>
      </c>
      <c r="I98" s="157"/>
      <c r="J98" s="156"/>
      <c r="K98" s="158" t="s">
        <v>208</v>
      </c>
      <c r="L98" s="156"/>
      <c r="M98" s="158" t="s">
        <v>189</v>
      </c>
      <c r="N98" s="158" t="s">
        <v>189</v>
      </c>
      <c r="P98" s="157"/>
      <c r="Q98" s="156"/>
      <c r="R98" s="158" t="s">
        <v>208</v>
      </c>
      <c r="S98" s="156"/>
      <c r="T98" s="158" t="s">
        <v>189</v>
      </c>
      <c r="U98" s="158" t="s">
        <v>189</v>
      </c>
      <c r="W98" s="157"/>
      <c r="X98" s="156"/>
      <c r="Y98" s="158" t="s">
        <v>208</v>
      </c>
      <c r="Z98" s="156"/>
      <c r="AA98" s="158" t="s">
        <v>189</v>
      </c>
      <c r="AB98" s="158" t="s">
        <v>189</v>
      </c>
    </row>
    <row r="99" spans="1:28">
      <c r="A99" s="236"/>
      <c r="B99" s="156"/>
      <c r="C99" s="156"/>
      <c r="D99" s="158" t="s">
        <v>208</v>
      </c>
      <c r="E99" s="156"/>
      <c r="F99" s="158" t="s">
        <v>189</v>
      </c>
      <c r="G99" s="158" t="s">
        <v>189</v>
      </c>
      <c r="I99" s="157"/>
      <c r="J99" s="156"/>
      <c r="K99" s="158" t="s">
        <v>208</v>
      </c>
      <c r="L99" s="156"/>
      <c r="M99" s="158" t="s">
        <v>189</v>
      </c>
      <c r="N99" s="158" t="s">
        <v>189</v>
      </c>
      <c r="P99" s="157"/>
      <c r="Q99" s="156"/>
      <c r="R99" s="158" t="s">
        <v>208</v>
      </c>
      <c r="S99" s="156"/>
      <c r="T99" s="158" t="s">
        <v>189</v>
      </c>
      <c r="U99" s="158" t="s">
        <v>189</v>
      </c>
      <c r="W99" s="157"/>
      <c r="X99" s="156"/>
      <c r="Y99" s="158" t="s">
        <v>208</v>
      </c>
      <c r="Z99" s="156"/>
      <c r="AA99" s="158" t="s">
        <v>189</v>
      </c>
      <c r="AB99" s="158" t="s">
        <v>189</v>
      </c>
    </row>
    <row r="100" spans="1:28">
      <c r="A100" s="236"/>
      <c r="B100" s="156"/>
      <c r="C100" s="156"/>
      <c r="D100" s="158" t="s">
        <v>208</v>
      </c>
      <c r="E100" s="156"/>
      <c r="F100" s="158" t="s">
        <v>189</v>
      </c>
      <c r="G100" s="158" t="s">
        <v>189</v>
      </c>
      <c r="I100" s="157"/>
      <c r="J100" s="156"/>
      <c r="K100" s="158" t="s">
        <v>208</v>
      </c>
      <c r="L100" s="156"/>
      <c r="M100" s="158" t="s">
        <v>189</v>
      </c>
      <c r="N100" s="158" t="s">
        <v>189</v>
      </c>
      <c r="P100" s="157"/>
      <c r="Q100" s="156"/>
      <c r="R100" s="158" t="s">
        <v>208</v>
      </c>
      <c r="S100" s="156"/>
      <c r="T100" s="158" t="s">
        <v>189</v>
      </c>
      <c r="U100" s="158" t="s">
        <v>189</v>
      </c>
      <c r="W100" s="157"/>
      <c r="X100" s="156"/>
      <c r="Y100" s="158" t="s">
        <v>208</v>
      </c>
      <c r="Z100" s="156"/>
      <c r="AA100" s="158" t="s">
        <v>189</v>
      </c>
      <c r="AB100" s="158" t="s">
        <v>189</v>
      </c>
    </row>
    <row r="101" spans="1:28">
      <c r="A101" s="236"/>
      <c r="B101" s="156"/>
      <c r="C101" s="156"/>
      <c r="D101" s="158" t="s">
        <v>208</v>
      </c>
      <c r="E101" s="156"/>
      <c r="F101" s="158" t="s">
        <v>189</v>
      </c>
      <c r="G101" s="158" t="s">
        <v>189</v>
      </c>
      <c r="I101" s="157"/>
      <c r="J101" s="156"/>
      <c r="K101" s="158" t="s">
        <v>208</v>
      </c>
      <c r="L101" s="156"/>
      <c r="M101" s="158" t="s">
        <v>189</v>
      </c>
      <c r="N101" s="158" t="s">
        <v>189</v>
      </c>
      <c r="P101" s="157"/>
      <c r="Q101" s="156"/>
      <c r="R101" s="158" t="s">
        <v>208</v>
      </c>
      <c r="S101" s="156"/>
      <c r="T101" s="158" t="s">
        <v>189</v>
      </c>
      <c r="U101" s="158" t="s">
        <v>189</v>
      </c>
      <c r="W101" s="157"/>
      <c r="X101" s="156"/>
      <c r="Y101" s="158" t="s">
        <v>208</v>
      </c>
      <c r="Z101" s="156"/>
      <c r="AA101" s="158" t="s">
        <v>189</v>
      </c>
      <c r="AB101" s="158" t="s">
        <v>189</v>
      </c>
    </row>
    <row r="102" spans="1:28">
      <c r="A102" s="236"/>
      <c r="B102" s="156"/>
      <c r="C102" s="156"/>
      <c r="D102" s="158" t="s">
        <v>208</v>
      </c>
      <c r="E102" s="156"/>
      <c r="F102" s="158" t="s">
        <v>189</v>
      </c>
      <c r="G102" s="158" t="s">
        <v>189</v>
      </c>
      <c r="I102" s="157"/>
      <c r="J102" s="156"/>
      <c r="K102" s="158" t="s">
        <v>208</v>
      </c>
      <c r="L102" s="156"/>
      <c r="M102" s="158" t="s">
        <v>189</v>
      </c>
      <c r="N102" s="158" t="s">
        <v>189</v>
      </c>
      <c r="P102" s="157"/>
      <c r="Q102" s="156"/>
      <c r="R102" s="158" t="s">
        <v>208</v>
      </c>
      <c r="S102" s="156"/>
      <c r="T102" s="158" t="s">
        <v>189</v>
      </c>
      <c r="U102" s="158" t="s">
        <v>189</v>
      </c>
      <c r="W102" s="157"/>
      <c r="X102" s="156"/>
      <c r="Y102" s="158" t="s">
        <v>208</v>
      </c>
      <c r="Z102" s="156"/>
      <c r="AA102" s="158" t="s">
        <v>189</v>
      </c>
      <c r="AB102" s="158" t="s">
        <v>189</v>
      </c>
    </row>
    <row r="103" spans="1:28">
      <c r="A103" s="236"/>
      <c r="B103" s="156"/>
      <c r="C103" s="156"/>
      <c r="D103" s="158" t="s">
        <v>208</v>
      </c>
      <c r="E103" s="156"/>
      <c r="F103" s="158" t="s">
        <v>189</v>
      </c>
      <c r="G103" s="158" t="s">
        <v>189</v>
      </c>
      <c r="I103" s="157"/>
      <c r="J103" s="156"/>
      <c r="K103" s="158" t="s">
        <v>208</v>
      </c>
      <c r="L103" s="156"/>
      <c r="M103" s="158" t="s">
        <v>189</v>
      </c>
      <c r="N103" s="158" t="s">
        <v>189</v>
      </c>
      <c r="P103" s="157"/>
      <c r="Q103" s="156"/>
      <c r="R103" s="158" t="s">
        <v>208</v>
      </c>
      <c r="S103" s="156"/>
      <c r="T103" s="158" t="s">
        <v>189</v>
      </c>
      <c r="U103" s="158" t="s">
        <v>189</v>
      </c>
      <c r="W103" s="157"/>
      <c r="X103" s="156"/>
      <c r="Y103" s="158" t="s">
        <v>208</v>
      </c>
      <c r="Z103" s="156"/>
      <c r="AA103" s="158" t="s">
        <v>189</v>
      </c>
      <c r="AB103" s="158" t="s">
        <v>189</v>
      </c>
    </row>
    <row r="104" spans="1:28">
      <c r="A104" s="236"/>
      <c r="B104" s="156"/>
      <c r="C104" s="156"/>
      <c r="D104" s="158" t="s">
        <v>208</v>
      </c>
      <c r="E104" s="156"/>
      <c r="F104" s="158" t="s">
        <v>189</v>
      </c>
      <c r="G104" s="158" t="s">
        <v>189</v>
      </c>
      <c r="I104" s="157"/>
      <c r="J104" s="156"/>
      <c r="K104" s="158" t="s">
        <v>208</v>
      </c>
      <c r="L104" s="156"/>
      <c r="M104" s="158" t="s">
        <v>189</v>
      </c>
      <c r="N104" s="158" t="s">
        <v>189</v>
      </c>
      <c r="P104" s="157"/>
      <c r="Q104" s="156"/>
      <c r="R104" s="158" t="s">
        <v>208</v>
      </c>
      <c r="S104" s="156"/>
      <c r="T104" s="158" t="s">
        <v>189</v>
      </c>
      <c r="U104" s="158" t="s">
        <v>189</v>
      </c>
      <c r="W104" s="157"/>
      <c r="X104" s="156"/>
      <c r="Y104" s="158" t="s">
        <v>208</v>
      </c>
      <c r="Z104" s="156"/>
      <c r="AA104" s="158" t="s">
        <v>189</v>
      </c>
      <c r="AB104" s="158" t="s">
        <v>189</v>
      </c>
    </row>
    <row r="105" spans="1:28">
      <c r="A105" s="236"/>
      <c r="B105" s="156"/>
      <c r="C105" s="156"/>
      <c r="D105" s="158" t="s">
        <v>208</v>
      </c>
      <c r="E105" s="156"/>
      <c r="F105" s="158" t="s">
        <v>189</v>
      </c>
      <c r="G105" s="158" t="s">
        <v>189</v>
      </c>
      <c r="I105" s="157"/>
      <c r="J105" s="156"/>
      <c r="K105" s="158" t="s">
        <v>208</v>
      </c>
      <c r="L105" s="156"/>
      <c r="M105" s="158" t="s">
        <v>189</v>
      </c>
      <c r="N105" s="158" t="s">
        <v>189</v>
      </c>
      <c r="P105" s="157"/>
      <c r="Q105" s="156"/>
      <c r="R105" s="158" t="s">
        <v>208</v>
      </c>
      <c r="S105" s="156"/>
      <c r="T105" s="158" t="s">
        <v>189</v>
      </c>
      <c r="U105" s="158" t="s">
        <v>189</v>
      </c>
      <c r="W105" s="157"/>
      <c r="X105" s="156"/>
      <c r="Y105" s="158" t="s">
        <v>208</v>
      </c>
      <c r="Z105" s="156"/>
      <c r="AA105" s="158" t="s">
        <v>189</v>
      </c>
      <c r="AB105" s="158" t="s">
        <v>189</v>
      </c>
    </row>
    <row r="106" spans="1:28">
      <c r="A106" s="236"/>
      <c r="B106" s="156"/>
      <c r="C106" s="156"/>
      <c r="D106" s="158" t="s">
        <v>208</v>
      </c>
      <c r="E106" s="156"/>
      <c r="F106" s="158" t="s">
        <v>189</v>
      </c>
      <c r="G106" s="158" t="s">
        <v>189</v>
      </c>
      <c r="I106" s="157"/>
      <c r="J106" s="156"/>
      <c r="K106" s="158" t="s">
        <v>208</v>
      </c>
      <c r="L106" s="156"/>
      <c r="M106" s="158" t="s">
        <v>189</v>
      </c>
      <c r="N106" s="158" t="s">
        <v>189</v>
      </c>
      <c r="P106" s="157"/>
      <c r="Q106" s="156"/>
      <c r="R106" s="158" t="s">
        <v>208</v>
      </c>
      <c r="S106" s="156"/>
      <c r="T106" s="158" t="s">
        <v>189</v>
      </c>
      <c r="U106" s="158" t="s">
        <v>189</v>
      </c>
      <c r="W106" s="157"/>
      <c r="X106" s="156"/>
      <c r="Y106" s="158" t="s">
        <v>208</v>
      </c>
      <c r="Z106" s="156"/>
      <c r="AA106" s="158" t="s">
        <v>189</v>
      </c>
      <c r="AB106" s="158" t="s">
        <v>189</v>
      </c>
    </row>
    <row r="107" spans="1:28">
      <c r="A107" s="236"/>
      <c r="B107" s="156"/>
      <c r="C107" s="156"/>
      <c r="D107" s="158" t="s">
        <v>208</v>
      </c>
      <c r="E107" s="156"/>
      <c r="F107" s="158" t="s">
        <v>189</v>
      </c>
      <c r="G107" s="158" t="s">
        <v>189</v>
      </c>
      <c r="I107" s="157"/>
      <c r="J107" s="156"/>
      <c r="K107" s="158" t="s">
        <v>208</v>
      </c>
      <c r="L107" s="156"/>
      <c r="M107" s="158" t="s">
        <v>189</v>
      </c>
      <c r="N107" s="158" t="s">
        <v>189</v>
      </c>
      <c r="P107" s="157"/>
      <c r="Q107" s="156"/>
      <c r="R107" s="158" t="s">
        <v>208</v>
      </c>
      <c r="S107" s="156"/>
      <c r="T107" s="158" t="s">
        <v>189</v>
      </c>
      <c r="U107" s="158" t="s">
        <v>189</v>
      </c>
      <c r="W107" s="157"/>
      <c r="X107" s="156"/>
      <c r="Y107" s="158" t="s">
        <v>208</v>
      </c>
      <c r="Z107" s="156"/>
      <c r="AA107" s="158" t="s">
        <v>189</v>
      </c>
      <c r="AB107" s="158" t="s">
        <v>189</v>
      </c>
    </row>
    <row r="108" spans="1:28">
      <c r="A108" s="236"/>
      <c r="B108" s="156"/>
      <c r="C108" s="156"/>
      <c r="D108" s="158" t="s">
        <v>208</v>
      </c>
      <c r="E108" s="156"/>
      <c r="F108" s="158" t="s">
        <v>189</v>
      </c>
      <c r="G108" s="158" t="s">
        <v>189</v>
      </c>
      <c r="I108" s="157"/>
      <c r="J108" s="156"/>
      <c r="K108" s="158" t="s">
        <v>208</v>
      </c>
      <c r="L108" s="156"/>
      <c r="M108" s="158" t="s">
        <v>189</v>
      </c>
      <c r="N108" s="158" t="s">
        <v>189</v>
      </c>
      <c r="P108" s="157"/>
      <c r="Q108" s="156"/>
      <c r="R108" s="158" t="s">
        <v>208</v>
      </c>
      <c r="S108" s="156"/>
      <c r="T108" s="158" t="s">
        <v>189</v>
      </c>
      <c r="U108" s="158" t="s">
        <v>189</v>
      </c>
      <c r="W108" s="157"/>
      <c r="X108" s="156"/>
      <c r="Y108" s="158" t="s">
        <v>208</v>
      </c>
      <c r="Z108" s="156"/>
      <c r="AA108" s="158" t="s">
        <v>189</v>
      </c>
      <c r="AB108" s="158" t="s">
        <v>189</v>
      </c>
    </row>
    <row r="109" spans="1:28">
      <c r="E109" s="42">
        <f>SUM(E94:E108)</f>
        <v>0</v>
      </c>
      <c r="I109" s="63"/>
      <c r="L109" s="42">
        <f>SUM(L94:L108)</f>
        <v>0</v>
      </c>
      <c r="M109" s="47"/>
      <c r="N109" s="47"/>
      <c r="P109" s="63"/>
      <c r="S109" s="42">
        <f>SUM(S94:S108)</f>
        <v>0</v>
      </c>
      <c r="T109" s="47"/>
      <c r="U109" s="47"/>
      <c r="W109" s="63"/>
      <c r="Z109" s="42">
        <f>SUM(Z94:Z108)</f>
        <v>0</v>
      </c>
    </row>
    <row r="110" spans="1:28" s="57" customFormat="1">
      <c r="E110" s="47"/>
      <c r="G110" s="73"/>
      <c r="H110" s="73"/>
      <c r="I110" s="73"/>
      <c r="L110" s="47"/>
      <c r="M110" s="47"/>
      <c r="N110" s="47"/>
      <c r="P110" s="73"/>
      <c r="S110" s="47"/>
      <c r="T110" s="47"/>
      <c r="U110" s="47"/>
      <c r="W110" s="73"/>
      <c r="Z110" s="47"/>
    </row>
    <row r="111" spans="1:28" ht="30">
      <c r="C111" s="147" t="s">
        <v>269</v>
      </c>
      <c r="D111" s="45">
        <f>COUNTIF(D94:D108,"radier")</f>
        <v>0</v>
      </c>
      <c r="E111" s="70"/>
      <c r="F111" s="70"/>
      <c r="G111" s="70"/>
      <c r="H111" s="70"/>
      <c r="I111" s="147" t="s">
        <v>269</v>
      </c>
      <c r="J111" s="45">
        <f>COUNTIF($K$94:$K$108,"radier")</f>
        <v>0</v>
      </c>
      <c r="P111" s="147" t="s">
        <v>269</v>
      </c>
      <c r="Q111" s="150">
        <f>COUNTIF($R$94:$R$108,"radier")</f>
        <v>0</v>
      </c>
      <c r="W111" s="147" t="s">
        <v>269</v>
      </c>
      <c r="X111" s="150">
        <f>COUNTIF($Y$94:$Y$108,"radier")</f>
        <v>0</v>
      </c>
    </row>
    <row r="112" spans="1:28" ht="30">
      <c r="C112" s="147" t="s">
        <v>270</v>
      </c>
      <c r="D112" s="45">
        <f>COUNTIF($D$94:$D$108,"plat_courant")</f>
        <v>0</v>
      </c>
      <c r="E112" s="70"/>
      <c r="F112" s="70"/>
      <c r="G112" s="70"/>
      <c r="H112" s="70"/>
      <c r="I112" s="147" t="s">
        <v>270</v>
      </c>
      <c r="J112" s="45">
        <f>COUNTIF($K$94:$K$108,"plat_courant")</f>
        <v>0</v>
      </c>
      <c r="P112" s="147" t="s">
        <v>270</v>
      </c>
      <c r="Q112" s="150">
        <f>COUNTIF($R$94:$R$108,"plat_courant")</f>
        <v>0</v>
      </c>
      <c r="W112" s="147" t="s">
        <v>270</v>
      </c>
      <c r="X112" s="150">
        <f>COUNTIF($Y$94:$Y$108,"plat_courant")</f>
        <v>0</v>
      </c>
    </row>
    <row r="113" spans="1:24" ht="30">
      <c r="C113" s="147" t="s">
        <v>271</v>
      </c>
      <c r="D113" s="45">
        <f>COUNTIF($D$94:$D$108,"plat_lent")</f>
        <v>0</v>
      </c>
      <c r="E113" s="70"/>
      <c r="F113" s="70"/>
      <c r="G113" s="70"/>
      <c r="H113" s="70"/>
      <c r="I113" s="147" t="s">
        <v>271</v>
      </c>
      <c r="J113" s="45">
        <f>COUNTIF($K$94:$K$108,"plat_lent")</f>
        <v>0</v>
      </c>
      <c r="P113" s="147" t="s">
        <v>271</v>
      </c>
      <c r="Q113" s="150">
        <f>COUNTIF($R$94:$R$108,"plat_lent")</f>
        <v>0</v>
      </c>
      <c r="W113" s="147" t="s">
        <v>271</v>
      </c>
      <c r="X113" s="150">
        <f>COUNTIF($Y$94:$Y$108,"plat_lent")</f>
        <v>0</v>
      </c>
    </row>
    <row r="114" spans="1:24" ht="30">
      <c r="C114" s="147" t="s">
        <v>272</v>
      </c>
      <c r="D114" s="45">
        <f>COUNTIF($D$94:$D$108,"mouille")</f>
        <v>0</v>
      </c>
      <c r="E114" s="70"/>
      <c r="F114" s="70"/>
      <c r="G114" s="70"/>
      <c r="H114" s="70"/>
      <c r="I114" s="147" t="s">
        <v>272</v>
      </c>
      <c r="J114" s="45">
        <f>COUNTIF($K$94:$K$108,"mouille")</f>
        <v>0</v>
      </c>
      <c r="P114" s="147" t="s">
        <v>272</v>
      </c>
      <c r="Q114" s="150">
        <f>COUNTIF($R$94:$R$108,"mouille")</f>
        <v>0</v>
      </c>
      <c r="W114" s="147" t="s">
        <v>272</v>
      </c>
      <c r="X114" s="150">
        <f>COUNTIF($Y$94:$Y$108,"mouille")</f>
        <v>0</v>
      </c>
    </row>
    <row r="116" spans="1:24">
      <c r="A116" s="71" t="s">
        <v>7</v>
      </c>
      <c r="B116" s="237" t="s">
        <v>257</v>
      </c>
      <c r="C116" s="237"/>
      <c r="D116" s="237"/>
    </row>
    <row r="118" spans="1:24">
      <c r="A118" s="71" t="s">
        <v>280</v>
      </c>
      <c r="B118" s="27"/>
      <c r="C118" s="27" t="s">
        <v>56</v>
      </c>
      <c r="D118" s="27" t="s">
        <v>59</v>
      </c>
      <c r="E118" s="27" t="s">
        <v>60</v>
      </c>
      <c r="F118" s="27" t="s">
        <v>61</v>
      </c>
    </row>
    <row r="119" spans="1:24">
      <c r="B119" s="27" t="s">
        <v>109</v>
      </c>
      <c r="C119" s="156"/>
      <c r="D119" s="156"/>
      <c r="E119" s="156"/>
      <c r="F119" s="156"/>
    </row>
    <row r="120" spans="1:24">
      <c r="B120" s="27" t="s">
        <v>281</v>
      </c>
      <c r="C120" s="158" t="s">
        <v>208</v>
      </c>
      <c r="D120" s="158" t="s">
        <v>208</v>
      </c>
      <c r="E120" s="158" t="s">
        <v>208</v>
      </c>
      <c r="F120" s="158" t="s">
        <v>208</v>
      </c>
    </row>
    <row r="121" spans="1:24">
      <c r="B121" s="41" t="s">
        <v>274</v>
      </c>
      <c r="C121" s="158" t="s">
        <v>208</v>
      </c>
      <c r="D121" s="158" t="s">
        <v>208</v>
      </c>
      <c r="E121" s="158" t="s">
        <v>208</v>
      </c>
      <c r="F121" s="158" t="s">
        <v>208</v>
      </c>
    </row>
    <row r="122" spans="1:24">
      <c r="B122" s="27" t="s">
        <v>281</v>
      </c>
      <c r="C122" s="158" t="s">
        <v>208</v>
      </c>
      <c r="D122" s="158" t="s">
        <v>208</v>
      </c>
      <c r="E122" s="158" t="s">
        <v>208</v>
      </c>
      <c r="F122" s="158" t="s">
        <v>208</v>
      </c>
    </row>
    <row r="123" spans="1:24">
      <c r="B123" s="41" t="s">
        <v>274</v>
      </c>
      <c r="C123" s="158" t="s">
        <v>208</v>
      </c>
      <c r="D123" s="158" t="s">
        <v>208</v>
      </c>
      <c r="E123" s="158" t="s">
        <v>208</v>
      </c>
      <c r="F123" s="158" t="s">
        <v>208</v>
      </c>
    </row>
    <row r="124" spans="1:24">
      <c r="B124" s="27" t="s">
        <v>281</v>
      </c>
      <c r="C124" s="158" t="s">
        <v>208</v>
      </c>
      <c r="D124" s="158" t="s">
        <v>208</v>
      </c>
      <c r="E124" s="158" t="s">
        <v>208</v>
      </c>
      <c r="F124" s="158" t="s">
        <v>208</v>
      </c>
    </row>
    <row r="125" spans="1:24">
      <c r="B125" s="41" t="s">
        <v>274</v>
      </c>
      <c r="C125" s="158" t="s">
        <v>208</v>
      </c>
      <c r="D125" s="158" t="s">
        <v>208</v>
      </c>
      <c r="E125" s="158" t="s">
        <v>208</v>
      </c>
      <c r="F125" s="158" t="s">
        <v>208</v>
      </c>
    </row>
    <row r="127" spans="1:24">
      <c r="A127" s="71" t="s">
        <v>102</v>
      </c>
      <c r="B127" s="27"/>
      <c r="C127" s="27" t="s">
        <v>56</v>
      </c>
      <c r="D127" s="27" t="s">
        <v>59</v>
      </c>
      <c r="E127" s="27" t="s">
        <v>60</v>
      </c>
      <c r="F127" s="27" t="s">
        <v>61</v>
      </c>
    </row>
    <row r="128" spans="1:24">
      <c r="B128" s="27" t="s">
        <v>109</v>
      </c>
      <c r="C128" s="156"/>
      <c r="D128" s="156"/>
      <c r="E128" s="156"/>
      <c r="F128" s="156"/>
    </row>
    <row r="129" spans="2:6">
      <c r="B129" s="27" t="s">
        <v>225</v>
      </c>
      <c r="C129" s="156"/>
      <c r="D129" s="156"/>
      <c r="E129" s="156"/>
      <c r="F129" s="156"/>
    </row>
    <row r="130" spans="2:6" ht="15.75">
      <c r="B130" s="74" t="s">
        <v>103</v>
      </c>
      <c r="C130" s="161"/>
      <c r="D130" s="161"/>
      <c r="E130" s="161"/>
      <c r="F130" s="161"/>
    </row>
    <row r="131" spans="2:6" ht="15.75">
      <c r="B131" s="72" t="s">
        <v>104</v>
      </c>
      <c r="C131" s="156"/>
      <c r="D131" s="156"/>
      <c r="E131" s="156"/>
      <c r="F131" s="156"/>
    </row>
    <row r="132" spans="2:6" ht="15.75">
      <c r="B132" s="72" t="s">
        <v>105</v>
      </c>
      <c r="C132" s="156"/>
      <c r="D132" s="156"/>
      <c r="E132" s="156"/>
      <c r="F132" s="156"/>
    </row>
    <row r="133" spans="2:6" ht="15.75">
      <c r="B133" s="72" t="s">
        <v>106</v>
      </c>
      <c r="C133" s="156"/>
      <c r="D133" s="156"/>
      <c r="E133" s="156"/>
      <c r="F133" s="156"/>
    </row>
    <row r="134" spans="2:6" ht="15.75">
      <c r="B134" s="72" t="s">
        <v>107</v>
      </c>
      <c r="C134" s="156"/>
      <c r="D134" s="156"/>
      <c r="E134" s="156"/>
      <c r="F134" s="156"/>
    </row>
    <row r="135" spans="2:6" ht="15.75">
      <c r="B135" s="72" t="s">
        <v>108</v>
      </c>
      <c r="C135" s="156"/>
      <c r="D135" s="156"/>
      <c r="E135" s="156"/>
      <c r="F135" s="156"/>
    </row>
    <row r="136" spans="2:6">
      <c r="C136" s="69">
        <f>SUM(C130:C135)</f>
        <v>0</v>
      </c>
      <c r="D136" s="69">
        <f t="shared" ref="D136:F136" si="14">SUM(D130:D135)</f>
        <v>0</v>
      </c>
      <c r="E136" s="69">
        <f t="shared" si="14"/>
        <v>0</v>
      </c>
      <c r="F136" s="69">
        <f t="shared" si="14"/>
        <v>0</v>
      </c>
    </row>
  </sheetData>
  <sheetProtection password="CD42" sheet="1" objects="1" scenarios="1"/>
  <dataConsolidate/>
  <mergeCells count="8">
    <mergeCell ref="A1:F1"/>
    <mergeCell ref="A4:A8"/>
    <mergeCell ref="A93:A108"/>
    <mergeCell ref="B116:D116"/>
    <mergeCell ref="B85:D85"/>
    <mergeCell ref="B87:D87"/>
    <mergeCell ref="B24:D24"/>
    <mergeCell ref="A40:A41"/>
  </mergeCells>
  <dataValidations count="1">
    <dataValidation type="list" allowBlank="1" showInputMessage="1" showErrorMessage="1" sqref="A17">
      <formula1>"Type de mesure , Mesure par SIG , Mesure sur le terrain"</formula1>
    </dataValidation>
  </dataValidations>
  <pageMargins left="0.11811023622047245" right="0.11811023622047245" top="0.15748031496062992" bottom="0.15748031496062992" header="0.31496062992125984" footer="0.31496062992125984"/>
  <pageSetup paperSize="9" pageOrder="overThenDown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'NE PAS SUPPRIMER'!$A$1:$A$13</xm:f>
          </x14:formula1>
          <xm:sqref>C42:F43 C45:F46 C48:F49 F94:G108 M94:N108 T94:U108 AA94:AB108</xm:sqref>
        </x14:dataValidation>
        <x14:dataValidation type="list" allowBlank="1" showInputMessage="1" showErrorMessage="1">
          <x14:formula1>
            <xm:f>'NE PAS SUPPRIMER'!$H$1:$H$5</xm:f>
          </x14:formula1>
          <xm:sqref>D94:D108 K94:K108 R94:R108 Y94:Y108</xm:sqref>
        </x14:dataValidation>
        <x14:dataValidation type="list" allowBlank="1" showInputMessage="1" showErrorMessage="1">
          <x14:formula1>
            <xm:f>'NE PAS SUPPRIMER'!$I$1:$I$5</xm:f>
          </x14:formula1>
          <xm:sqref>C121:F121 C123:F123 C125:F125</xm:sqref>
        </x14:dataValidation>
        <x14:dataValidation type="list" allowBlank="1" showInputMessage="1" showErrorMessage="1">
          <x14:formula1>
            <xm:f>'NE PAS SUPPRIMER'!$J$1:$J$6</xm:f>
          </x14:formula1>
          <xm:sqref>C120:F120 C122:F122 C124:F124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87"/>
  <sheetViews>
    <sheetView workbookViewId="0">
      <selection activeCell="C32" sqref="C32"/>
    </sheetView>
  </sheetViews>
  <sheetFormatPr baseColWidth="10" defaultRowHeight="15"/>
  <cols>
    <col min="2" max="2" width="16.140625" bestFit="1" customWidth="1"/>
    <col min="5" max="5" width="30.5703125" customWidth="1"/>
    <col min="6" max="6" width="20.28515625" customWidth="1"/>
    <col min="9" max="9" width="12.28515625" customWidth="1"/>
    <col min="10" max="10" width="13" customWidth="1"/>
    <col min="14" max="14" width="39.42578125" bestFit="1" customWidth="1"/>
  </cols>
  <sheetData>
    <row r="1" spans="1:15" ht="15.75">
      <c r="A1" s="240" t="s">
        <v>291</v>
      </c>
      <c r="B1" s="240"/>
      <c r="C1" s="4"/>
      <c r="D1" s="4"/>
      <c r="E1" s="4"/>
      <c r="F1" s="4"/>
      <c r="G1" s="4"/>
      <c r="H1" s="30"/>
      <c r="I1" s="30"/>
      <c r="J1" s="30"/>
      <c r="K1" s="30"/>
      <c r="L1" s="30"/>
    </row>
    <row r="2" spans="1:15" ht="25.5">
      <c r="A2" s="241" t="s">
        <v>27</v>
      </c>
      <c r="B2" s="5" t="s">
        <v>28</v>
      </c>
      <c r="C2" s="6"/>
      <c r="D2" s="6"/>
      <c r="E2" s="7"/>
      <c r="F2" s="8"/>
      <c r="G2" s="9"/>
      <c r="H2" s="30"/>
      <c r="I2" s="30"/>
      <c r="J2" s="30"/>
      <c r="K2" s="30"/>
      <c r="L2" s="30"/>
      <c r="N2" s="239" t="s">
        <v>289</v>
      </c>
      <c r="O2" s="239"/>
    </row>
    <row r="3" spans="1:15" ht="15" customHeight="1">
      <c r="A3" s="241"/>
      <c r="B3" s="242" t="s">
        <v>29</v>
      </c>
      <c r="C3" s="6"/>
      <c r="D3" s="6"/>
      <c r="E3" s="10" t="s">
        <v>30</v>
      </c>
      <c r="F3" s="176"/>
      <c r="G3" s="7"/>
      <c r="H3" s="30"/>
      <c r="I3" s="30"/>
      <c r="J3" s="30"/>
      <c r="K3" s="30"/>
      <c r="L3" s="30"/>
      <c r="N3" s="239"/>
      <c r="O3" s="239"/>
    </row>
    <row r="4" spans="1:15" ht="15.75">
      <c r="A4" s="241"/>
      <c r="B4" s="243"/>
      <c r="C4" s="11"/>
      <c r="D4" s="6"/>
      <c r="E4" s="12" t="s">
        <v>31</v>
      </c>
      <c r="F4" s="177"/>
      <c r="G4" s="178">
        <f>-F3</f>
        <v>0</v>
      </c>
      <c r="H4" s="30"/>
      <c r="I4" s="245" t="s">
        <v>256</v>
      </c>
      <c r="J4" s="245"/>
      <c r="K4" s="179"/>
      <c r="L4" s="30"/>
      <c r="N4" s="85" t="s">
        <v>287</v>
      </c>
      <c r="O4" s="83" t="e">
        <f>AVERAGE(K4,K34,K63)</f>
        <v>#DIV/0!</v>
      </c>
    </row>
    <row r="5" spans="1:15" ht="15.75">
      <c r="A5" s="6"/>
      <c r="B5" s="6"/>
      <c r="C5" s="6"/>
      <c r="D5" s="6"/>
      <c r="E5" s="12" t="s">
        <v>32</v>
      </c>
      <c r="F5" s="177"/>
      <c r="G5" s="178">
        <f>-F3</f>
        <v>0</v>
      </c>
      <c r="H5" s="30"/>
      <c r="I5" s="30"/>
      <c r="J5" s="30"/>
      <c r="K5" s="30"/>
      <c r="L5" s="30"/>
      <c r="N5" s="85" t="s">
        <v>288</v>
      </c>
      <c r="O5" s="86">
        <f>AVERAGE(C28,C58,C87)</f>
        <v>0</v>
      </c>
    </row>
    <row r="6" spans="1:15" ht="38.25">
      <c r="A6" s="6"/>
      <c r="B6" s="5" t="s">
        <v>33</v>
      </c>
      <c r="C6" s="5" t="s">
        <v>34</v>
      </c>
      <c r="D6" s="5" t="s">
        <v>35</v>
      </c>
      <c r="E6" s="14"/>
      <c r="F6" s="15"/>
      <c r="G6" s="13"/>
      <c r="H6" s="13"/>
      <c r="I6" s="13"/>
      <c r="J6" s="13"/>
      <c r="K6" s="13"/>
      <c r="L6" s="30"/>
    </row>
    <row r="7" spans="1:15" ht="15.75">
      <c r="A7" s="16" t="s">
        <v>36</v>
      </c>
      <c r="B7" s="171"/>
      <c r="C7" s="172"/>
      <c r="D7" s="175">
        <f t="shared" ref="D7:D26" si="0">C7*(-1)</f>
        <v>0</v>
      </c>
      <c r="E7" s="14"/>
      <c r="F7" s="15"/>
      <c r="G7" s="13"/>
      <c r="H7" s="13"/>
      <c r="I7" s="13"/>
      <c r="J7" s="13"/>
      <c r="K7" s="13"/>
      <c r="L7" s="30"/>
    </row>
    <row r="8" spans="1:15" ht="15.75">
      <c r="A8" s="16" t="s">
        <v>37</v>
      </c>
      <c r="B8" s="171"/>
      <c r="C8" s="172"/>
      <c r="D8" s="175">
        <f t="shared" si="0"/>
        <v>0</v>
      </c>
      <c r="E8" s="14"/>
      <c r="F8" s="15"/>
      <c r="G8" s="13"/>
      <c r="H8" s="13"/>
      <c r="I8" s="13"/>
      <c r="J8" s="13"/>
      <c r="K8" s="13"/>
      <c r="L8" s="30"/>
    </row>
    <row r="9" spans="1:15" ht="15.75">
      <c r="A9" s="16" t="s">
        <v>38</v>
      </c>
      <c r="B9" s="171"/>
      <c r="C9" s="172"/>
      <c r="D9" s="175">
        <f t="shared" si="0"/>
        <v>0</v>
      </c>
      <c r="E9" s="14"/>
      <c r="F9" s="15"/>
      <c r="G9" s="13"/>
      <c r="H9" s="13"/>
      <c r="I9" s="13"/>
      <c r="J9" s="13"/>
      <c r="K9" s="13"/>
      <c r="L9" s="30"/>
    </row>
    <row r="10" spans="1:15" ht="15.75">
      <c r="A10" s="16" t="s">
        <v>39</v>
      </c>
      <c r="B10" s="171"/>
      <c r="C10" s="172"/>
      <c r="D10" s="175">
        <f t="shared" si="0"/>
        <v>0</v>
      </c>
      <c r="E10" s="14"/>
      <c r="F10" s="15"/>
      <c r="G10" s="13"/>
      <c r="H10" s="13"/>
      <c r="I10" s="13"/>
      <c r="J10" s="13"/>
      <c r="K10" s="13"/>
      <c r="L10" s="30"/>
    </row>
    <row r="11" spans="1:15" ht="15.75">
      <c r="A11" s="16" t="s">
        <v>40</v>
      </c>
      <c r="B11" s="171"/>
      <c r="C11" s="172"/>
      <c r="D11" s="175">
        <f t="shared" si="0"/>
        <v>0</v>
      </c>
      <c r="E11" s="14"/>
      <c r="F11" s="15"/>
      <c r="G11" s="13"/>
      <c r="H11" s="13"/>
      <c r="I11" s="13"/>
      <c r="J11" s="13"/>
      <c r="K11" s="13"/>
      <c r="L11" s="30"/>
    </row>
    <row r="12" spans="1:15" ht="15.75">
      <c r="A12" s="16" t="s">
        <v>41</v>
      </c>
      <c r="B12" s="171"/>
      <c r="C12" s="172"/>
      <c r="D12" s="175">
        <f t="shared" si="0"/>
        <v>0</v>
      </c>
      <c r="E12" s="14"/>
      <c r="F12" s="15"/>
      <c r="G12" s="13"/>
      <c r="H12" s="13"/>
      <c r="I12" s="13"/>
      <c r="J12" s="13"/>
      <c r="K12" s="13"/>
      <c r="L12" s="30"/>
    </row>
    <row r="13" spans="1:15" ht="15.75">
      <c r="A13" s="16" t="s">
        <v>42</v>
      </c>
      <c r="B13" s="171"/>
      <c r="C13" s="172"/>
      <c r="D13" s="175">
        <f t="shared" si="0"/>
        <v>0</v>
      </c>
      <c r="E13" s="14"/>
      <c r="F13" s="15"/>
      <c r="G13" s="13"/>
      <c r="H13" s="13"/>
      <c r="I13" s="13"/>
      <c r="J13" s="13"/>
      <c r="K13" s="13"/>
      <c r="L13" s="30"/>
    </row>
    <row r="14" spans="1:15" ht="15.75">
      <c r="A14" s="16" t="s">
        <v>43</v>
      </c>
      <c r="B14" s="171"/>
      <c r="C14" s="172"/>
      <c r="D14" s="175">
        <f t="shared" si="0"/>
        <v>0</v>
      </c>
      <c r="E14" s="14"/>
      <c r="F14" s="15"/>
      <c r="G14" s="13"/>
      <c r="H14" s="13"/>
      <c r="I14" s="13"/>
      <c r="J14" s="13"/>
      <c r="K14" s="13"/>
      <c r="L14" s="30"/>
    </row>
    <row r="15" spans="1:15" ht="15.75">
      <c r="A15" s="16" t="s">
        <v>44</v>
      </c>
      <c r="B15" s="171"/>
      <c r="C15" s="172"/>
      <c r="D15" s="175">
        <f t="shared" si="0"/>
        <v>0</v>
      </c>
      <c r="E15" s="14"/>
      <c r="F15" s="15"/>
      <c r="G15" s="13"/>
      <c r="H15" s="13"/>
      <c r="I15" s="13"/>
      <c r="J15" s="13"/>
      <c r="K15" s="13"/>
      <c r="L15" s="30"/>
    </row>
    <row r="16" spans="1:15" ht="15.75">
      <c r="A16" s="16" t="s">
        <v>45</v>
      </c>
      <c r="B16" s="171"/>
      <c r="C16" s="172"/>
      <c r="D16" s="175">
        <f t="shared" si="0"/>
        <v>0</v>
      </c>
      <c r="E16" s="14"/>
      <c r="F16" s="15"/>
      <c r="G16" s="13"/>
      <c r="H16" s="13"/>
      <c r="I16" s="13"/>
      <c r="J16" s="13"/>
      <c r="K16" s="13"/>
      <c r="L16" s="30"/>
    </row>
    <row r="17" spans="1:12" ht="15.75">
      <c r="A17" s="16" t="s">
        <v>46</v>
      </c>
      <c r="B17" s="171"/>
      <c r="C17" s="172"/>
      <c r="D17" s="175">
        <f t="shared" si="0"/>
        <v>0</v>
      </c>
      <c r="E17" s="14"/>
      <c r="F17" s="15"/>
      <c r="G17" s="13"/>
      <c r="H17" s="13"/>
      <c r="I17" s="13"/>
      <c r="J17" s="13"/>
      <c r="K17" s="13"/>
      <c r="L17" s="30"/>
    </row>
    <row r="18" spans="1:12" ht="15.75">
      <c r="A18" s="16" t="s">
        <v>47</v>
      </c>
      <c r="B18" s="171"/>
      <c r="C18" s="172"/>
      <c r="D18" s="175">
        <f t="shared" si="0"/>
        <v>0</v>
      </c>
      <c r="E18" s="14"/>
      <c r="F18" s="15"/>
      <c r="G18" s="13"/>
      <c r="H18" s="13"/>
      <c r="I18" s="13"/>
      <c r="J18" s="13"/>
      <c r="K18" s="13"/>
      <c r="L18" s="30"/>
    </row>
    <row r="19" spans="1:12" ht="15.75">
      <c r="A19" s="16" t="s">
        <v>48</v>
      </c>
      <c r="B19" s="171"/>
      <c r="C19" s="172"/>
      <c r="D19" s="175">
        <f t="shared" si="0"/>
        <v>0</v>
      </c>
      <c r="E19" s="14"/>
      <c r="F19" s="15"/>
      <c r="G19" s="13"/>
      <c r="H19" s="13"/>
      <c r="I19" s="13"/>
      <c r="J19" s="13"/>
      <c r="K19" s="13"/>
      <c r="L19" s="30"/>
    </row>
    <row r="20" spans="1:12" ht="15.75">
      <c r="A20" s="16" t="s">
        <v>49</v>
      </c>
      <c r="B20" s="171"/>
      <c r="C20" s="172"/>
      <c r="D20" s="175">
        <f t="shared" si="0"/>
        <v>0</v>
      </c>
      <c r="E20" s="14"/>
      <c r="F20" s="13"/>
      <c r="G20" s="13"/>
      <c r="H20" s="13"/>
      <c r="I20" s="13"/>
      <c r="J20" s="13"/>
      <c r="K20" s="13"/>
      <c r="L20" s="30"/>
    </row>
    <row r="21" spans="1:12" ht="15.75">
      <c r="A21" s="16" t="s">
        <v>50</v>
      </c>
      <c r="B21" s="171"/>
      <c r="C21" s="172"/>
      <c r="D21" s="175">
        <f t="shared" si="0"/>
        <v>0</v>
      </c>
      <c r="E21" s="14"/>
      <c r="F21" s="13"/>
      <c r="G21" s="13"/>
      <c r="H21" s="13"/>
      <c r="I21" s="13"/>
      <c r="J21" s="13"/>
      <c r="K21" s="13"/>
      <c r="L21" s="30"/>
    </row>
    <row r="22" spans="1:12" ht="15.75">
      <c r="A22" s="16" t="s">
        <v>51</v>
      </c>
      <c r="B22" s="171"/>
      <c r="C22" s="172"/>
      <c r="D22" s="175">
        <f>C22*(-1)</f>
        <v>0</v>
      </c>
      <c r="E22" s="14"/>
      <c r="F22" s="13"/>
      <c r="G22" s="13"/>
      <c r="H22" s="13"/>
      <c r="I22" s="13"/>
      <c r="J22" s="13"/>
      <c r="K22" s="13"/>
      <c r="L22" s="30"/>
    </row>
    <row r="23" spans="1:12" ht="15.75">
      <c r="A23" s="16" t="s">
        <v>52</v>
      </c>
      <c r="B23" s="171"/>
      <c r="C23" s="172"/>
      <c r="D23" s="175">
        <f t="shared" si="0"/>
        <v>0</v>
      </c>
      <c r="E23" s="14"/>
      <c r="F23" s="13"/>
      <c r="G23" s="13"/>
      <c r="H23" s="13"/>
      <c r="I23" s="13"/>
      <c r="J23" s="13"/>
      <c r="K23" s="13"/>
      <c r="L23" s="30"/>
    </row>
    <row r="24" spans="1:12" ht="15.75">
      <c r="A24" s="16" t="s">
        <v>53</v>
      </c>
      <c r="B24" s="171"/>
      <c r="C24" s="172"/>
      <c r="D24" s="175">
        <f t="shared" si="0"/>
        <v>0</v>
      </c>
      <c r="E24" s="13"/>
      <c r="F24" s="13"/>
      <c r="G24" s="13"/>
      <c r="H24" s="13"/>
      <c r="I24" s="13"/>
      <c r="J24" s="13"/>
      <c r="K24" s="13"/>
      <c r="L24" s="30"/>
    </row>
    <row r="25" spans="1:12" ht="15.75">
      <c r="A25" s="16" t="s">
        <v>54</v>
      </c>
      <c r="B25" s="171"/>
      <c r="C25" s="172"/>
      <c r="D25" s="175">
        <f t="shared" si="0"/>
        <v>0</v>
      </c>
      <c r="E25" s="13"/>
      <c r="F25" s="244"/>
      <c r="G25" s="244"/>
      <c r="H25" s="244"/>
      <c r="I25" s="244"/>
      <c r="J25" s="17"/>
      <c r="K25" s="13"/>
      <c r="L25" s="30"/>
    </row>
    <row r="26" spans="1:12">
      <c r="A26" s="16" t="s">
        <v>55</v>
      </c>
      <c r="B26" s="171"/>
      <c r="C26" s="172"/>
      <c r="D26" s="175">
        <f t="shared" si="0"/>
        <v>0</v>
      </c>
      <c r="E26" s="13"/>
      <c r="F26" s="13"/>
      <c r="G26" s="244"/>
      <c r="H26" s="244"/>
      <c r="I26" s="244"/>
      <c r="J26" s="244"/>
      <c r="K26" s="17"/>
      <c r="L26" s="13"/>
    </row>
    <row r="27" spans="1:12">
      <c r="A27" s="13"/>
      <c r="B27" s="15"/>
      <c r="D27" s="15"/>
      <c r="E27" s="13"/>
      <c r="F27" s="13"/>
      <c r="G27" s="244"/>
      <c r="H27" s="244"/>
      <c r="I27" s="244"/>
      <c r="J27" s="244"/>
      <c r="K27" s="17"/>
      <c r="L27" s="13"/>
    </row>
    <row r="28" spans="1:12">
      <c r="A28" s="13"/>
      <c r="B28" s="82" t="s">
        <v>286</v>
      </c>
      <c r="C28" s="81">
        <f>MAX(C7:C26)</f>
        <v>0</v>
      </c>
      <c r="D28" s="29"/>
      <c r="E28" s="13"/>
      <c r="F28" s="13"/>
      <c r="G28" s="13"/>
      <c r="H28" s="13"/>
      <c r="I28" s="13"/>
      <c r="J28" s="13"/>
      <c r="K28" s="13"/>
      <c r="L28" s="13"/>
    </row>
    <row r="29" spans="1:12">
      <c r="A29" s="13"/>
      <c r="B29" s="29"/>
      <c r="C29" s="29"/>
      <c r="D29" s="29"/>
    </row>
    <row r="30" spans="1:12">
      <c r="A30" s="40"/>
      <c r="B30" s="40"/>
      <c r="C30" s="40"/>
      <c r="D30" s="40"/>
      <c r="E30" s="40"/>
      <c r="F30" s="40"/>
      <c r="G30" s="40"/>
    </row>
    <row r="31" spans="1:12" ht="15.75">
      <c r="A31" s="240" t="s">
        <v>291</v>
      </c>
      <c r="B31" s="24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 ht="25.5">
      <c r="A32" s="241" t="s">
        <v>170</v>
      </c>
      <c r="B32" s="5" t="s">
        <v>28</v>
      </c>
      <c r="C32" s="6"/>
      <c r="D32" s="6"/>
      <c r="E32" s="7"/>
      <c r="F32" s="8"/>
      <c r="G32" s="9"/>
      <c r="H32" s="30"/>
      <c r="I32" s="30"/>
      <c r="J32" s="30"/>
      <c r="K32" s="30"/>
      <c r="L32" s="30"/>
    </row>
    <row r="33" spans="1:12" ht="15.75">
      <c r="A33" s="241"/>
      <c r="B33" s="242" t="s">
        <v>29</v>
      </c>
      <c r="C33" s="6"/>
      <c r="D33" s="6"/>
      <c r="E33" s="10" t="s">
        <v>30</v>
      </c>
      <c r="F33" s="176"/>
      <c r="G33" s="7"/>
      <c r="H33" s="30"/>
      <c r="I33" s="30"/>
      <c r="J33" s="30"/>
      <c r="K33" s="30"/>
      <c r="L33" s="30"/>
    </row>
    <row r="34" spans="1:12" ht="15.75">
      <c r="A34" s="241"/>
      <c r="B34" s="243"/>
      <c r="C34" s="11"/>
      <c r="D34" s="6"/>
      <c r="E34" s="12" t="s">
        <v>31</v>
      </c>
      <c r="F34" s="177"/>
      <c r="G34" s="178">
        <f>-F33</f>
        <v>0</v>
      </c>
      <c r="H34" s="30"/>
      <c r="I34" s="245" t="s">
        <v>256</v>
      </c>
      <c r="J34" s="245"/>
      <c r="K34" s="179"/>
      <c r="L34" s="30"/>
    </row>
    <row r="35" spans="1:12" ht="15.75">
      <c r="A35" s="6"/>
      <c r="B35" s="6"/>
      <c r="C35" s="6"/>
      <c r="D35" s="6"/>
      <c r="E35" s="12" t="s">
        <v>32</v>
      </c>
      <c r="F35" s="177"/>
      <c r="G35" s="178">
        <f>-F33</f>
        <v>0</v>
      </c>
      <c r="H35" s="30"/>
      <c r="I35" s="30"/>
      <c r="J35" s="30"/>
      <c r="K35" s="30"/>
      <c r="L35" s="30"/>
    </row>
    <row r="36" spans="1:12" ht="38.25">
      <c r="A36" s="6"/>
      <c r="B36" s="5" t="s">
        <v>33</v>
      </c>
      <c r="C36" s="5" t="s">
        <v>34</v>
      </c>
      <c r="D36" s="5" t="s">
        <v>35</v>
      </c>
      <c r="E36" s="14"/>
      <c r="F36" s="29"/>
      <c r="G36" s="13"/>
      <c r="H36" s="13"/>
      <c r="I36" s="13"/>
      <c r="J36" s="13"/>
      <c r="K36" s="13"/>
      <c r="L36" s="30"/>
    </row>
    <row r="37" spans="1:12" ht="15.75">
      <c r="A37" s="16" t="s">
        <v>36</v>
      </c>
      <c r="B37" s="171"/>
      <c r="C37" s="172"/>
      <c r="D37" s="58">
        <f t="shared" ref="D37:D51" si="1">C37*(-1)</f>
        <v>0</v>
      </c>
      <c r="E37" s="14"/>
      <c r="F37" s="29"/>
      <c r="G37" s="13"/>
      <c r="H37" s="13"/>
      <c r="I37" s="13"/>
      <c r="J37" s="13"/>
      <c r="K37" s="13"/>
      <c r="L37" s="30"/>
    </row>
    <row r="38" spans="1:12" ht="15.75">
      <c r="A38" s="16" t="s">
        <v>37</v>
      </c>
      <c r="B38" s="171"/>
      <c r="C38" s="172"/>
      <c r="D38" s="58">
        <f t="shared" si="1"/>
        <v>0</v>
      </c>
      <c r="E38" s="14"/>
      <c r="F38" s="29"/>
      <c r="G38" s="13"/>
      <c r="H38" s="13"/>
      <c r="I38" s="13"/>
      <c r="J38" s="13"/>
      <c r="K38" s="13"/>
      <c r="L38" s="30"/>
    </row>
    <row r="39" spans="1:12" ht="15.75">
      <c r="A39" s="16" t="s">
        <v>38</v>
      </c>
      <c r="B39" s="171"/>
      <c r="C39" s="172"/>
      <c r="D39" s="58">
        <f t="shared" si="1"/>
        <v>0</v>
      </c>
      <c r="E39" s="14"/>
      <c r="F39" s="29"/>
      <c r="G39" s="13"/>
      <c r="H39" s="13"/>
      <c r="I39" s="13"/>
      <c r="J39" s="13"/>
      <c r="K39" s="13"/>
      <c r="L39" s="30"/>
    </row>
    <row r="40" spans="1:12" ht="15.75">
      <c r="A40" s="16" t="s">
        <v>39</v>
      </c>
      <c r="B40" s="171"/>
      <c r="C40" s="172"/>
      <c r="D40" s="58">
        <f t="shared" si="1"/>
        <v>0</v>
      </c>
      <c r="E40" s="14"/>
      <c r="F40" s="29"/>
      <c r="G40" s="13"/>
      <c r="H40" s="13"/>
      <c r="I40" s="13"/>
      <c r="J40" s="13"/>
      <c r="K40" s="13"/>
      <c r="L40" s="30"/>
    </row>
    <row r="41" spans="1:12" ht="15.75">
      <c r="A41" s="16" t="s">
        <v>40</v>
      </c>
      <c r="B41" s="171"/>
      <c r="C41" s="172"/>
      <c r="D41" s="58">
        <f t="shared" si="1"/>
        <v>0</v>
      </c>
      <c r="E41" s="14"/>
      <c r="F41" s="29"/>
      <c r="G41" s="13"/>
      <c r="H41" s="13"/>
      <c r="I41" s="13"/>
      <c r="J41" s="13"/>
      <c r="K41" s="13"/>
      <c r="L41" s="30"/>
    </row>
    <row r="42" spans="1:12" ht="15.75">
      <c r="A42" s="16" t="s">
        <v>41</v>
      </c>
      <c r="B42" s="171"/>
      <c r="C42" s="172"/>
      <c r="D42" s="58">
        <f t="shared" si="1"/>
        <v>0</v>
      </c>
      <c r="E42" s="14"/>
      <c r="F42" s="29"/>
      <c r="G42" s="13"/>
      <c r="H42" s="13"/>
      <c r="I42" s="13"/>
      <c r="J42" s="13"/>
      <c r="K42" s="13"/>
      <c r="L42" s="30"/>
    </row>
    <row r="43" spans="1:12" ht="15.75">
      <c r="A43" s="16" t="s">
        <v>42</v>
      </c>
      <c r="B43" s="171"/>
      <c r="C43" s="172"/>
      <c r="D43" s="58">
        <f t="shared" si="1"/>
        <v>0</v>
      </c>
      <c r="E43" s="14"/>
      <c r="F43" s="29"/>
      <c r="G43" s="13"/>
      <c r="H43" s="13"/>
      <c r="I43" s="13"/>
      <c r="J43" s="13"/>
      <c r="K43" s="13"/>
      <c r="L43" s="30"/>
    </row>
    <row r="44" spans="1:12" ht="15.75">
      <c r="A44" s="16" t="s">
        <v>43</v>
      </c>
      <c r="B44" s="171"/>
      <c r="C44" s="172"/>
      <c r="D44" s="58">
        <f t="shared" si="1"/>
        <v>0</v>
      </c>
      <c r="E44" s="14"/>
      <c r="F44" s="29"/>
      <c r="G44" s="13"/>
      <c r="H44" s="13"/>
      <c r="I44" s="13"/>
      <c r="J44" s="13"/>
      <c r="K44" s="13"/>
      <c r="L44" s="30"/>
    </row>
    <row r="45" spans="1:12" ht="15.75">
      <c r="A45" s="16" t="s">
        <v>44</v>
      </c>
      <c r="B45" s="171"/>
      <c r="C45" s="172"/>
      <c r="D45" s="58">
        <f t="shared" si="1"/>
        <v>0</v>
      </c>
      <c r="E45" s="14"/>
      <c r="F45" s="29"/>
      <c r="G45" s="13"/>
      <c r="H45" s="13"/>
      <c r="I45" s="13"/>
      <c r="J45" s="13"/>
      <c r="K45" s="13"/>
      <c r="L45" s="30"/>
    </row>
    <row r="46" spans="1:12" ht="15.75">
      <c r="A46" s="16" t="s">
        <v>45</v>
      </c>
      <c r="B46" s="171"/>
      <c r="C46" s="172"/>
      <c r="D46" s="58">
        <f t="shared" si="1"/>
        <v>0</v>
      </c>
      <c r="E46" s="14"/>
      <c r="F46" s="29"/>
      <c r="G46" s="13"/>
      <c r="H46" s="13"/>
      <c r="I46" s="13"/>
      <c r="J46" s="13"/>
      <c r="K46" s="13"/>
      <c r="L46" s="30"/>
    </row>
    <row r="47" spans="1:12" ht="15.75">
      <c r="A47" s="16" t="s">
        <v>46</v>
      </c>
      <c r="B47" s="171"/>
      <c r="C47" s="172"/>
      <c r="D47" s="58">
        <f t="shared" si="1"/>
        <v>0</v>
      </c>
      <c r="E47" s="14"/>
      <c r="F47" s="29"/>
      <c r="G47" s="13"/>
      <c r="H47" s="13"/>
      <c r="I47" s="13"/>
      <c r="J47" s="13"/>
      <c r="K47" s="13"/>
      <c r="L47" s="30"/>
    </row>
    <row r="48" spans="1:12" ht="15.75">
      <c r="A48" s="16" t="s">
        <v>47</v>
      </c>
      <c r="B48" s="171"/>
      <c r="C48" s="172"/>
      <c r="D48" s="58">
        <f t="shared" si="1"/>
        <v>0</v>
      </c>
      <c r="E48" s="14"/>
      <c r="F48" s="29"/>
      <c r="G48" s="13"/>
      <c r="H48" s="13"/>
      <c r="I48" s="13"/>
      <c r="J48" s="13"/>
      <c r="K48" s="13"/>
      <c r="L48" s="30"/>
    </row>
    <row r="49" spans="1:12" ht="15.75">
      <c r="A49" s="16" t="s">
        <v>48</v>
      </c>
      <c r="B49" s="171"/>
      <c r="C49" s="172"/>
      <c r="D49" s="58">
        <f t="shared" si="1"/>
        <v>0</v>
      </c>
      <c r="E49" s="14"/>
      <c r="F49" s="29"/>
      <c r="G49" s="13"/>
      <c r="H49" s="13"/>
      <c r="I49" s="13"/>
      <c r="J49" s="13"/>
      <c r="K49" s="13"/>
      <c r="L49" s="30"/>
    </row>
    <row r="50" spans="1:12" ht="15.75">
      <c r="A50" s="16" t="s">
        <v>49</v>
      </c>
      <c r="B50" s="171"/>
      <c r="C50" s="172"/>
      <c r="D50" s="58">
        <f t="shared" si="1"/>
        <v>0</v>
      </c>
      <c r="E50" s="14"/>
      <c r="F50" s="13"/>
      <c r="G50" s="13"/>
      <c r="H50" s="13"/>
      <c r="I50" s="13"/>
      <c r="J50" s="13"/>
      <c r="K50" s="13"/>
      <c r="L50" s="30"/>
    </row>
    <row r="51" spans="1:12" ht="15.75">
      <c r="A51" s="16" t="s">
        <v>50</v>
      </c>
      <c r="B51" s="171"/>
      <c r="C51" s="172"/>
      <c r="D51" s="58">
        <f t="shared" si="1"/>
        <v>0</v>
      </c>
      <c r="E51" s="14"/>
      <c r="F51" s="13"/>
      <c r="G51" s="13"/>
      <c r="H51" s="13"/>
      <c r="I51" s="13"/>
      <c r="J51" s="13"/>
      <c r="K51" s="13"/>
      <c r="L51" s="30"/>
    </row>
    <row r="52" spans="1:12" ht="15.75">
      <c r="A52" s="16" t="s">
        <v>51</v>
      </c>
      <c r="B52" s="171"/>
      <c r="C52" s="172"/>
      <c r="D52" s="58">
        <f>C52*(-1)</f>
        <v>0</v>
      </c>
      <c r="E52" s="14"/>
      <c r="F52" s="13"/>
      <c r="G52" s="13"/>
      <c r="H52" s="13"/>
      <c r="I52" s="13"/>
      <c r="J52" s="13"/>
      <c r="K52" s="13"/>
      <c r="L52" s="30"/>
    </row>
    <row r="53" spans="1:12" ht="15.75">
      <c r="A53" s="16" t="s">
        <v>52</v>
      </c>
      <c r="B53" s="171"/>
      <c r="C53" s="172"/>
      <c r="D53" s="58">
        <f t="shared" ref="D53:D56" si="2">C53*(-1)</f>
        <v>0</v>
      </c>
      <c r="E53" s="14"/>
      <c r="F53" s="13"/>
      <c r="G53" s="13"/>
      <c r="H53" s="13"/>
      <c r="I53" s="13"/>
      <c r="J53" s="13"/>
      <c r="K53" s="13"/>
      <c r="L53" s="30"/>
    </row>
    <row r="54" spans="1:12" ht="15.75">
      <c r="A54" s="16" t="s">
        <v>53</v>
      </c>
      <c r="B54" s="171"/>
      <c r="C54" s="172"/>
      <c r="D54" s="58">
        <f t="shared" si="2"/>
        <v>0</v>
      </c>
      <c r="E54" s="13"/>
      <c r="F54" s="13"/>
      <c r="G54" s="13"/>
      <c r="H54" s="13"/>
      <c r="I54" s="13"/>
      <c r="J54" s="13"/>
      <c r="K54" s="13"/>
      <c r="L54" s="30"/>
    </row>
    <row r="55" spans="1:12" ht="15.75">
      <c r="A55" s="16" t="s">
        <v>54</v>
      </c>
      <c r="B55" s="171"/>
      <c r="C55" s="172"/>
      <c r="D55" s="58">
        <f t="shared" si="2"/>
        <v>0</v>
      </c>
      <c r="E55" s="13"/>
      <c r="F55" s="244"/>
      <c r="G55" s="244"/>
      <c r="H55" s="244"/>
      <c r="I55" s="244"/>
      <c r="J55" s="17"/>
      <c r="K55" s="13"/>
      <c r="L55" s="30"/>
    </row>
    <row r="56" spans="1:12">
      <c r="A56" s="16" t="s">
        <v>55</v>
      </c>
      <c r="B56" s="171"/>
      <c r="C56" s="172"/>
      <c r="D56" s="58">
        <f t="shared" si="2"/>
        <v>0</v>
      </c>
      <c r="E56" s="13"/>
      <c r="F56" s="13"/>
      <c r="G56" s="244"/>
      <c r="H56" s="244"/>
      <c r="I56" s="244"/>
      <c r="J56" s="244"/>
      <c r="K56" s="17"/>
      <c r="L56" s="13"/>
    </row>
    <row r="57" spans="1:12">
      <c r="A57" s="13"/>
      <c r="B57" s="29"/>
      <c r="C57" s="29"/>
      <c r="D57" s="29"/>
      <c r="E57" s="13"/>
      <c r="F57" s="13"/>
      <c r="G57" s="244"/>
      <c r="H57" s="244"/>
      <c r="I57" s="244"/>
      <c r="J57" s="244"/>
      <c r="K57" s="17"/>
      <c r="L57" s="13"/>
    </row>
    <row r="58" spans="1:12">
      <c r="B58" s="82" t="s">
        <v>286</v>
      </c>
      <c r="C58" s="81">
        <f>MAX(C37:C56)</f>
        <v>0</v>
      </c>
    </row>
    <row r="59" spans="1:12">
      <c r="B59" s="89"/>
    </row>
    <row r="60" spans="1:12" ht="15.75">
      <c r="A60" s="240" t="s">
        <v>291</v>
      </c>
      <c r="B60" s="24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 ht="25.5">
      <c r="A61" s="241" t="s">
        <v>171</v>
      </c>
      <c r="B61" s="5" t="s">
        <v>28</v>
      </c>
      <c r="C61" s="6"/>
      <c r="D61" s="6"/>
      <c r="E61" s="7"/>
      <c r="F61" s="8"/>
      <c r="G61" s="9"/>
      <c r="H61" s="30"/>
      <c r="I61" s="30"/>
      <c r="J61" s="30"/>
      <c r="K61" s="30"/>
      <c r="L61" s="30"/>
    </row>
    <row r="62" spans="1:12" ht="15.75">
      <c r="A62" s="241"/>
      <c r="B62" s="242" t="s">
        <v>29</v>
      </c>
      <c r="C62" s="6"/>
      <c r="D62" s="6"/>
      <c r="E62" s="10" t="s">
        <v>30</v>
      </c>
      <c r="F62" s="176"/>
      <c r="G62" s="7"/>
      <c r="H62" s="30"/>
      <c r="I62" s="30"/>
      <c r="J62" s="30"/>
      <c r="K62" s="30"/>
      <c r="L62" s="30"/>
    </row>
    <row r="63" spans="1:12" ht="15.75">
      <c r="A63" s="241"/>
      <c r="B63" s="243"/>
      <c r="C63" s="11"/>
      <c r="D63" s="6"/>
      <c r="E63" s="12" t="s">
        <v>31</v>
      </c>
      <c r="F63" s="177"/>
      <c r="G63" s="178">
        <f>-F62</f>
        <v>0</v>
      </c>
      <c r="H63" s="30"/>
      <c r="I63" s="245" t="s">
        <v>256</v>
      </c>
      <c r="J63" s="245"/>
      <c r="K63" s="179"/>
      <c r="L63" s="30"/>
    </row>
    <row r="64" spans="1:12" ht="15.75">
      <c r="A64" s="6"/>
      <c r="B64" s="6"/>
      <c r="C64" s="6"/>
      <c r="D64" s="6"/>
      <c r="E64" s="12" t="s">
        <v>32</v>
      </c>
      <c r="F64" s="177"/>
      <c r="G64" s="178">
        <f>-F62</f>
        <v>0</v>
      </c>
      <c r="H64" s="30"/>
      <c r="I64" s="30"/>
      <c r="J64" s="30"/>
      <c r="K64" s="30"/>
      <c r="L64" s="30"/>
    </row>
    <row r="65" spans="1:12" ht="38.25">
      <c r="A65" s="6"/>
      <c r="B65" s="5" t="s">
        <v>33</v>
      </c>
      <c r="C65" s="5" t="s">
        <v>34</v>
      </c>
      <c r="D65" s="5" t="s">
        <v>35</v>
      </c>
      <c r="E65" s="14"/>
      <c r="F65" s="29"/>
      <c r="G65" s="13"/>
      <c r="H65" s="13"/>
      <c r="I65" s="13"/>
      <c r="J65" s="13"/>
      <c r="K65" s="13"/>
      <c r="L65" s="30"/>
    </row>
    <row r="66" spans="1:12" ht="15.75">
      <c r="A66" s="16" t="s">
        <v>36</v>
      </c>
      <c r="B66" s="171"/>
      <c r="C66" s="172"/>
      <c r="D66" s="58">
        <f t="shared" ref="D66:D80" si="3">C66*(-1)</f>
        <v>0</v>
      </c>
      <c r="E66" s="14"/>
      <c r="F66" s="29"/>
      <c r="G66" s="13"/>
      <c r="H66" s="13"/>
      <c r="I66" s="13"/>
      <c r="J66" s="13"/>
      <c r="K66" s="13"/>
      <c r="L66" s="30"/>
    </row>
    <row r="67" spans="1:12" ht="15.75">
      <c r="A67" s="16" t="s">
        <v>37</v>
      </c>
      <c r="B67" s="171"/>
      <c r="C67" s="172"/>
      <c r="D67" s="58">
        <f t="shared" si="3"/>
        <v>0</v>
      </c>
      <c r="E67" s="14"/>
      <c r="F67" s="29"/>
      <c r="G67" s="13"/>
      <c r="H67" s="13"/>
      <c r="I67" s="13"/>
      <c r="J67" s="13"/>
      <c r="K67" s="13"/>
      <c r="L67" s="30"/>
    </row>
    <row r="68" spans="1:12" ht="15.75">
      <c r="A68" s="16" t="s">
        <v>38</v>
      </c>
      <c r="B68" s="171"/>
      <c r="C68" s="172"/>
      <c r="D68" s="58">
        <f t="shared" si="3"/>
        <v>0</v>
      </c>
      <c r="E68" s="14"/>
      <c r="F68" s="29"/>
      <c r="G68" s="13"/>
      <c r="H68" s="13"/>
      <c r="I68" s="13"/>
      <c r="J68" s="13"/>
      <c r="K68" s="13"/>
      <c r="L68" s="30"/>
    </row>
    <row r="69" spans="1:12" ht="15.75">
      <c r="A69" s="16" t="s">
        <v>39</v>
      </c>
      <c r="B69" s="171"/>
      <c r="C69" s="172"/>
      <c r="D69" s="58">
        <f t="shared" si="3"/>
        <v>0</v>
      </c>
      <c r="E69" s="14"/>
      <c r="F69" s="29"/>
      <c r="G69" s="13"/>
      <c r="H69" s="13"/>
      <c r="I69" s="13"/>
      <c r="J69" s="13"/>
      <c r="K69" s="13"/>
      <c r="L69" s="30"/>
    </row>
    <row r="70" spans="1:12" ht="15.75">
      <c r="A70" s="16" t="s">
        <v>40</v>
      </c>
      <c r="B70" s="171"/>
      <c r="C70" s="172"/>
      <c r="D70" s="58">
        <f t="shared" si="3"/>
        <v>0</v>
      </c>
      <c r="E70" s="14"/>
      <c r="F70" s="29"/>
      <c r="G70" s="13"/>
      <c r="H70" s="13"/>
      <c r="I70" s="13"/>
      <c r="J70" s="13"/>
      <c r="K70" s="13"/>
      <c r="L70" s="30"/>
    </row>
    <row r="71" spans="1:12" ht="15.75">
      <c r="A71" s="16" t="s">
        <v>41</v>
      </c>
      <c r="B71" s="171"/>
      <c r="C71" s="172"/>
      <c r="D71" s="58">
        <f t="shared" si="3"/>
        <v>0</v>
      </c>
      <c r="E71" s="14"/>
      <c r="F71" s="29"/>
      <c r="G71" s="13"/>
      <c r="H71" s="13"/>
      <c r="I71" s="13"/>
      <c r="J71" s="13"/>
      <c r="K71" s="13"/>
      <c r="L71" s="30"/>
    </row>
    <row r="72" spans="1:12" ht="15.75">
      <c r="A72" s="16" t="s">
        <v>42</v>
      </c>
      <c r="B72" s="171"/>
      <c r="C72" s="172"/>
      <c r="D72" s="58">
        <f t="shared" si="3"/>
        <v>0</v>
      </c>
      <c r="E72" s="14"/>
      <c r="F72" s="29"/>
      <c r="G72" s="13"/>
      <c r="H72" s="13"/>
      <c r="I72" s="13"/>
      <c r="J72" s="13"/>
      <c r="K72" s="13"/>
      <c r="L72" s="30"/>
    </row>
    <row r="73" spans="1:12" ht="15.75">
      <c r="A73" s="16" t="s">
        <v>43</v>
      </c>
      <c r="B73" s="171"/>
      <c r="C73" s="172"/>
      <c r="D73" s="58">
        <f t="shared" si="3"/>
        <v>0</v>
      </c>
      <c r="E73" s="14"/>
      <c r="F73" s="29"/>
      <c r="G73" s="13"/>
      <c r="H73" s="13"/>
      <c r="I73" s="13"/>
      <c r="J73" s="13"/>
      <c r="K73" s="13"/>
      <c r="L73" s="30"/>
    </row>
    <row r="74" spans="1:12" ht="15.75">
      <c r="A74" s="16" t="s">
        <v>44</v>
      </c>
      <c r="B74" s="171"/>
      <c r="C74" s="172"/>
      <c r="D74" s="58">
        <f t="shared" si="3"/>
        <v>0</v>
      </c>
      <c r="E74" s="14"/>
      <c r="F74" s="29"/>
      <c r="G74" s="13"/>
      <c r="H74" s="13"/>
      <c r="I74" s="13"/>
      <c r="J74" s="13"/>
      <c r="K74" s="13"/>
      <c r="L74" s="30"/>
    </row>
    <row r="75" spans="1:12" ht="15.75">
      <c r="A75" s="16" t="s">
        <v>45</v>
      </c>
      <c r="B75" s="171"/>
      <c r="C75" s="172"/>
      <c r="D75" s="58">
        <f t="shared" si="3"/>
        <v>0</v>
      </c>
      <c r="E75" s="14"/>
      <c r="F75" s="29"/>
      <c r="G75" s="13"/>
      <c r="H75" s="13"/>
      <c r="I75" s="13"/>
      <c r="J75" s="13"/>
      <c r="K75" s="13"/>
      <c r="L75" s="30"/>
    </row>
    <row r="76" spans="1:12" ht="15.75">
      <c r="A76" s="16" t="s">
        <v>46</v>
      </c>
      <c r="B76" s="171"/>
      <c r="C76" s="172"/>
      <c r="D76" s="58">
        <f t="shared" si="3"/>
        <v>0</v>
      </c>
      <c r="E76" s="14"/>
      <c r="F76" s="29"/>
      <c r="G76" s="13"/>
      <c r="H76" s="13"/>
      <c r="I76" s="13"/>
      <c r="J76" s="13"/>
      <c r="K76" s="13"/>
      <c r="L76" s="30"/>
    </row>
    <row r="77" spans="1:12" ht="15.75">
      <c r="A77" s="16" t="s">
        <v>47</v>
      </c>
      <c r="B77" s="171"/>
      <c r="C77" s="172"/>
      <c r="D77" s="58">
        <f t="shared" si="3"/>
        <v>0</v>
      </c>
      <c r="E77" s="14"/>
      <c r="F77" s="29"/>
      <c r="G77" s="13"/>
      <c r="H77" s="13"/>
      <c r="I77" s="13"/>
      <c r="J77" s="13"/>
      <c r="K77" s="13"/>
      <c r="L77" s="30"/>
    </row>
    <row r="78" spans="1:12" ht="15.75">
      <c r="A78" s="16" t="s">
        <v>48</v>
      </c>
      <c r="B78" s="171"/>
      <c r="C78" s="172"/>
      <c r="D78" s="58">
        <f t="shared" si="3"/>
        <v>0</v>
      </c>
      <c r="E78" s="14"/>
      <c r="F78" s="29"/>
      <c r="G78" s="13"/>
      <c r="H78" s="13"/>
      <c r="I78" s="13"/>
      <c r="J78" s="13"/>
      <c r="K78" s="13"/>
      <c r="L78" s="30"/>
    </row>
    <row r="79" spans="1:12" ht="15.75">
      <c r="A79" s="16" t="s">
        <v>49</v>
      </c>
      <c r="B79" s="171"/>
      <c r="C79" s="172"/>
      <c r="D79" s="58">
        <f t="shared" si="3"/>
        <v>0</v>
      </c>
      <c r="E79" s="14"/>
      <c r="F79" s="13"/>
      <c r="G79" s="13"/>
      <c r="H79" s="13"/>
      <c r="I79" s="13"/>
      <c r="J79" s="13"/>
      <c r="K79" s="13"/>
      <c r="L79" s="30"/>
    </row>
    <row r="80" spans="1:12" ht="15.75">
      <c r="A80" s="16" t="s">
        <v>50</v>
      </c>
      <c r="B80" s="171"/>
      <c r="C80" s="172"/>
      <c r="D80" s="58">
        <f t="shared" si="3"/>
        <v>0</v>
      </c>
      <c r="E80" s="14"/>
      <c r="F80" s="13"/>
      <c r="G80" s="13"/>
      <c r="H80" s="13"/>
      <c r="I80" s="13"/>
      <c r="J80" s="13"/>
      <c r="K80" s="13"/>
      <c r="L80" s="30"/>
    </row>
    <row r="81" spans="1:12" ht="15.75">
      <c r="A81" s="16" t="s">
        <v>51</v>
      </c>
      <c r="B81" s="171"/>
      <c r="C81" s="172"/>
      <c r="D81" s="58">
        <f>C81*(-1)</f>
        <v>0</v>
      </c>
      <c r="E81" s="14"/>
      <c r="F81" s="13"/>
      <c r="G81" s="13"/>
      <c r="H81" s="13"/>
      <c r="I81" s="13"/>
      <c r="J81" s="13"/>
      <c r="K81" s="13"/>
      <c r="L81" s="30"/>
    </row>
    <row r="82" spans="1:12" ht="15.75">
      <c r="A82" s="16" t="s">
        <v>52</v>
      </c>
      <c r="B82" s="171"/>
      <c r="C82" s="172"/>
      <c r="D82" s="58">
        <f t="shared" ref="D82:D85" si="4">C82*(-1)</f>
        <v>0</v>
      </c>
      <c r="E82" s="14"/>
      <c r="F82" s="13"/>
      <c r="G82" s="13"/>
      <c r="H82" s="13"/>
      <c r="I82" s="13"/>
      <c r="J82" s="13"/>
      <c r="K82" s="13"/>
      <c r="L82" s="30"/>
    </row>
    <row r="83" spans="1:12" ht="15.75">
      <c r="A83" s="16" t="s">
        <v>53</v>
      </c>
      <c r="B83" s="171"/>
      <c r="C83" s="172"/>
      <c r="D83" s="58">
        <f t="shared" si="4"/>
        <v>0</v>
      </c>
      <c r="E83" s="13"/>
      <c r="F83" s="13"/>
      <c r="G83" s="13"/>
      <c r="H83" s="13"/>
      <c r="I83" s="13"/>
      <c r="J83" s="13"/>
      <c r="K83" s="13"/>
      <c r="L83" s="30"/>
    </row>
    <row r="84" spans="1:12" ht="15.75">
      <c r="A84" s="16" t="s">
        <v>54</v>
      </c>
      <c r="B84" s="171"/>
      <c r="C84" s="172"/>
      <c r="D84" s="58">
        <f t="shared" si="4"/>
        <v>0</v>
      </c>
      <c r="E84" s="13"/>
      <c r="F84" s="244"/>
      <c r="G84" s="244"/>
      <c r="H84" s="244"/>
      <c r="I84" s="244"/>
      <c r="J84" s="17"/>
      <c r="K84" s="13"/>
      <c r="L84" s="30"/>
    </row>
    <row r="85" spans="1:12">
      <c r="A85" s="16" t="s">
        <v>55</v>
      </c>
      <c r="B85" s="171"/>
      <c r="C85" s="172"/>
      <c r="D85" s="58">
        <f t="shared" si="4"/>
        <v>0</v>
      </c>
      <c r="E85" s="13"/>
      <c r="F85" s="13"/>
      <c r="G85" s="244"/>
      <c r="H85" s="244"/>
      <c r="I85" s="244"/>
      <c r="J85" s="244"/>
      <c r="K85" s="17"/>
      <c r="L85" s="13"/>
    </row>
    <row r="87" spans="1:12">
      <c r="B87" s="82" t="s">
        <v>286</v>
      </c>
      <c r="C87" s="81">
        <f>MAX(C66:C85)</f>
        <v>0</v>
      </c>
    </row>
  </sheetData>
  <sheetProtection password="CD42" sheet="1" objects="1" scenarios="1"/>
  <mergeCells count="21">
    <mergeCell ref="F84:I84"/>
    <mergeCell ref="G85:J85"/>
    <mergeCell ref="A32:A34"/>
    <mergeCell ref="B33:B34"/>
    <mergeCell ref="F55:I55"/>
    <mergeCell ref="G56:J56"/>
    <mergeCell ref="G57:J57"/>
    <mergeCell ref="I34:J34"/>
    <mergeCell ref="I63:J63"/>
    <mergeCell ref="N2:O3"/>
    <mergeCell ref="A1:B1"/>
    <mergeCell ref="A31:B31"/>
    <mergeCell ref="A60:B60"/>
    <mergeCell ref="A61:A63"/>
    <mergeCell ref="B62:B63"/>
    <mergeCell ref="G27:J27"/>
    <mergeCell ref="A2:A4"/>
    <mergeCell ref="B3:B4"/>
    <mergeCell ref="F25:I25"/>
    <mergeCell ref="G26:J26"/>
    <mergeCell ref="I4:J4"/>
  </mergeCells>
  <conditionalFormatting sqref="D7:D26">
    <cfRule type="cellIs" dxfId="23" priority="5" stopIfTrue="1" operator="between">
      <formula>$J$19</formula>
      <formula>$N$19</formula>
    </cfRule>
    <cfRule type="cellIs" dxfId="22" priority="6" stopIfTrue="1" operator="lessThan">
      <formula>$J$19</formula>
    </cfRule>
  </conditionalFormatting>
  <conditionalFormatting sqref="D66:D85">
    <cfRule type="cellIs" dxfId="21" priority="1" stopIfTrue="1" operator="between">
      <formula>$J$19</formula>
      <formula>$N$19</formula>
    </cfRule>
    <cfRule type="cellIs" dxfId="20" priority="2" stopIfTrue="1" operator="lessThan">
      <formula>$J$19</formula>
    </cfRule>
  </conditionalFormatting>
  <conditionalFormatting sqref="D37:D56">
    <cfRule type="cellIs" dxfId="19" priority="3" stopIfTrue="1" operator="between">
      <formula>$J$19</formula>
      <formula>$N$19</formula>
    </cfRule>
    <cfRule type="cellIs" dxfId="18" priority="4" stopIfTrue="1" operator="lessThan">
      <formula>$J$19</formula>
    </cfRule>
  </conditionalFormatting>
  <dataValidations count="1">
    <dataValidation type="list" allowBlank="1" showInputMessage="1" showErrorMessage="1" sqref="B3 B33 B62">
      <formula1>"chenal lentique,chenal lotique,chute,fosse de dissipation,mouille de concavité,plat courant,plat lentique,radier,rapide"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87"/>
  <sheetViews>
    <sheetView workbookViewId="0">
      <selection activeCell="F31" sqref="F31"/>
    </sheetView>
  </sheetViews>
  <sheetFormatPr baseColWidth="10" defaultRowHeight="15"/>
  <cols>
    <col min="2" max="2" width="16.140625" bestFit="1" customWidth="1"/>
    <col min="5" max="5" width="30.5703125" customWidth="1"/>
    <col min="6" max="6" width="20.28515625" customWidth="1"/>
    <col min="9" max="9" width="12.28515625" customWidth="1"/>
    <col min="10" max="10" width="13" customWidth="1"/>
    <col min="14" max="14" width="39.42578125" bestFit="1" customWidth="1"/>
  </cols>
  <sheetData>
    <row r="1" spans="1:15" ht="15.75">
      <c r="A1" s="240" t="s">
        <v>291</v>
      </c>
      <c r="B1" s="240"/>
      <c r="C1" s="4"/>
      <c r="D1" s="4"/>
      <c r="E1" s="4"/>
      <c r="F1" s="4"/>
      <c r="G1" s="4"/>
      <c r="H1" s="30"/>
      <c r="I1" s="30"/>
      <c r="J1" s="30"/>
      <c r="K1" s="30"/>
      <c r="L1" s="30"/>
    </row>
    <row r="2" spans="1:15" ht="25.5">
      <c r="A2" s="241" t="s">
        <v>27</v>
      </c>
      <c r="B2" s="5" t="s">
        <v>28</v>
      </c>
      <c r="C2" s="6"/>
      <c r="D2" s="6"/>
      <c r="E2" s="7"/>
      <c r="F2" s="8"/>
      <c r="G2" s="9"/>
      <c r="H2" s="30"/>
      <c r="I2" s="30"/>
      <c r="J2" s="30"/>
      <c r="K2" s="30"/>
      <c r="L2" s="30"/>
      <c r="N2" s="239" t="s">
        <v>289</v>
      </c>
      <c r="O2" s="239"/>
    </row>
    <row r="3" spans="1:15" ht="15" customHeight="1">
      <c r="A3" s="241"/>
      <c r="B3" s="242" t="s">
        <v>29</v>
      </c>
      <c r="C3" s="6"/>
      <c r="D3" s="6"/>
      <c r="E3" s="10" t="s">
        <v>30</v>
      </c>
      <c r="F3" s="176"/>
      <c r="G3" s="7"/>
      <c r="H3" s="30"/>
      <c r="I3" s="30"/>
      <c r="J3" s="30"/>
      <c r="K3" s="30"/>
      <c r="L3" s="30"/>
      <c r="N3" s="239"/>
      <c r="O3" s="239"/>
    </row>
    <row r="4" spans="1:15" ht="15.75">
      <c r="A4" s="241"/>
      <c r="B4" s="243"/>
      <c r="C4" s="11"/>
      <c r="D4" s="6"/>
      <c r="E4" s="12" t="s">
        <v>31</v>
      </c>
      <c r="F4" s="177"/>
      <c r="G4" s="178">
        <f>-F3</f>
        <v>0</v>
      </c>
      <c r="H4" s="30"/>
      <c r="I4" s="245" t="s">
        <v>256</v>
      </c>
      <c r="J4" s="245"/>
      <c r="K4" s="179"/>
      <c r="L4" s="30"/>
      <c r="N4" s="85" t="s">
        <v>287</v>
      </c>
      <c r="O4" s="83" t="e">
        <f>AVERAGE(K4,K34,K63)</f>
        <v>#DIV/0!</v>
      </c>
    </row>
    <row r="5" spans="1:15" ht="15.75">
      <c r="A5" s="6"/>
      <c r="B5" s="6"/>
      <c r="C5" s="6"/>
      <c r="D5" s="6"/>
      <c r="E5" s="12" t="s">
        <v>32</v>
      </c>
      <c r="F5" s="177"/>
      <c r="G5" s="178">
        <f>-F3</f>
        <v>0</v>
      </c>
      <c r="H5" s="30"/>
      <c r="I5" s="30"/>
      <c r="J5" s="30"/>
      <c r="K5" s="30"/>
      <c r="L5" s="30"/>
      <c r="N5" s="85" t="s">
        <v>288</v>
      </c>
      <c r="O5" s="86">
        <f>AVERAGE(C28,C58,C87)</f>
        <v>0</v>
      </c>
    </row>
    <row r="6" spans="1:15" ht="38.25">
      <c r="A6" s="6"/>
      <c r="B6" s="5" t="s">
        <v>33</v>
      </c>
      <c r="C6" s="5" t="s">
        <v>34</v>
      </c>
      <c r="D6" s="5" t="s">
        <v>35</v>
      </c>
      <c r="E6" s="14"/>
      <c r="F6" s="151"/>
      <c r="G6" s="13"/>
      <c r="H6" s="13"/>
      <c r="I6" s="13"/>
      <c r="J6" s="13"/>
      <c r="K6" s="13"/>
      <c r="L6" s="30"/>
    </row>
    <row r="7" spans="1:15" ht="15.75">
      <c r="A7" s="16" t="s">
        <v>36</v>
      </c>
      <c r="B7" s="171"/>
      <c r="C7" s="172"/>
      <c r="D7" s="175">
        <f t="shared" ref="D7:D26" si="0">C7*(-1)</f>
        <v>0</v>
      </c>
      <c r="E7" s="14"/>
      <c r="F7" s="151"/>
      <c r="G7" s="13"/>
      <c r="H7" s="13"/>
      <c r="I7" s="13"/>
      <c r="J7" s="13"/>
      <c r="K7" s="13"/>
      <c r="L7" s="30"/>
    </row>
    <row r="8" spans="1:15" ht="15.75">
      <c r="A8" s="16" t="s">
        <v>37</v>
      </c>
      <c r="B8" s="171"/>
      <c r="C8" s="172"/>
      <c r="D8" s="175">
        <f t="shared" si="0"/>
        <v>0</v>
      </c>
      <c r="E8" s="14"/>
      <c r="F8" s="151"/>
      <c r="G8" s="13"/>
      <c r="H8" s="13"/>
      <c r="I8" s="13"/>
      <c r="J8" s="13"/>
      <c r="K8" s="13"/>
      <c r="L8" s="30"/>
    </row>
    <row r="9" spans="1:15" ht="15.75">
      <c r="A9" s="16" t="s">
        <v>38</v>
      </c>
      <c r="B9" s="171"/>
      <c r="C9" s="172"/>
      <c r="D9" s="175">
        <f t="shared" si="0"/>
        <v>0</v>
      </c>
      <c r="E9" s="14"/>
      <c r="F9" s="151"/>
      <c r="G9" s="13"/>
      <c r="H9" s="13"/>
      <c r="I9" s="13"/>
      <c r="J9" s="13"/>
      <c r="K9" s="13"/>
      <c r="L9" s="30"/>
    </row>
    <row r="10" spans="1:15" ht="15.75">
      <c r="A10" s="16" t="s">
        <v>39</v>
      </c>
      <c r="B10" s="171"/>
      <c r="C10" s="172"/>
      <c r="D10" s="175">
        <f t="shared" si="0"/>
        <v>0</v>
      </c>
      <c r="E10" s="14"/>
      <c r="F10" s="151"/>
      <c r="G10" s="13"/>
      <c r="H10" s="13"/>
      <c r="I10" s="13"/>
      <c r="J10" s="13"/>
      <c r="K10" s="13"/>
      <c r="L10" s="30"/>
    </row>
    <row r="11" spans="1:15" ht="15.75">
      <c r="A11" s="16" t="s">
        <v>40</v>
      </c>
      <c r="B11" s="171"/>
      <c r="C11" s="172"/>
      <c r="D11" s="175">
        <f t="shared" si="0"/>
        <v>0</v>
      </c>
      <c r="E11" s="14"/>
      <c r="F11" s="151"/>
      <c r="G11" s="13"/>
      <c r="H11" s="13"/>
      <c r="I11" s="13"/>
      <c r="J11" s="13"/>
      <c r="K11" s="13"/>
      <c r="L11" s="30"/>
    </row>
    <row r="12" spans="1:15" ht="15.75">
      <c r="A12" s="16" t="s">
        <v>41</v>
      </c>
      <c r="B12" s="171"/>
      <c r="C12" s="172"/>
      <c r="D12" s="175">
        <f t="shared" si="0"/>
        <v>0</v>
      </c>
      <c r="E12" s="14"/>
      <c r="F12" s="151"/>
      <c r="G12" s="13"/>
      <c r="H12" s="13"/>
      <c r="I12" s="13"/>
      <c r="J12" s="13"/>
      <c r="K12" s="13"/>
      <c r="L12" s="30"/>
    </row>
    <row r="13" spans="1:15" ht="15.75">
      <c r="A13" s="16" t="s">
        <v>42</v>
      </c>
      <c r="B13" s="171"/>
      <c r="C13" s="172"/>
      <c r="D13" s="175">
        <f t="shared" si="0"/>
        <v>0</v>
      </c>
      <c r="E13" s="14"/>
      <c r="F13" s="151"/>
      <c r="G13" s="13"/>
      <c r="H13" s="13"/>
      <c r="I13" s="13"/>
      <c r="J13" s="13"/>
      <c r="K13" s="13"/>
      <c r="L13" s="30"/>
    </row>
    <row r="14" spans="1:15" ht="15.75">
      <c r="A14" s="16" t="s">
        <v>43</v>
      </c>
      <c r="B14" s="171"/>
      <c r="C14" s="172"/>
      <c r="D14" s="175">
        <f t="shared" si="0"/>
        <v>0</v>
      </c>
      <c r="E14" s="14"/>
      <c r="F14" s="151"/>
      <c r="G14" s="13"/>
      <c r="H14" s="13"/>
      <c r="I14" s="13"/>
      <c r="J14" s="13"/>
      <c r="K14" s="13"/>
      <c r="L14" s="30"/>
    </row>
    <row r="15" spans="1:15" ht="15.75">
      <c r="A15" s="16" t="s">
        <v>44</v>
      </c>
      <c r="B15" s="171"/>
      <c r="C15" s="172"/>
      <c r="D15" s="175">
        <f t="shared" si="0"/>
        <v>0</v>
      </c>
      <c r="E15" s="14"/>
      <c r="F15" s="151"/>
      <c r="G15" s="13"/>
      <c r="H15" s="13"/>
      <c r="I15" s="13"/>
      <c r="J15" s="13"/>
      <c r="K15" s="13"/>
      <c r="L15" s="30"/>
    </row>
    <row r="16" spans="1:15" ht="15.75">
      <c r="A16" s="16" t="s">
        <v>45</v>
      </c>
      <c r="B16" s="171"/>
      <c r="C16" s="172"/>
      <c r="D16" s="175">
        <f t="shared" si="0"/>
        <v>0</v>
      </c>
      <c r="E16" s="14"/>
      <c r="F16" s="151"/>
      <c r="G16" s="13"/>
      <c r="H16" s="13"/>
      <c r="I16" s="13"/>
      <c r="J16" s="13"/>
      <c r="K16" s="13"/>
      <c r="L16" s="30"/>
    </row>
    <row r="17" spans="1:12" ht="15.75">
      <c r="A17" s="16" t="s">
        <v>46</v>
      </c>
      <c r="B17" s="171"/>
      <c r="C17" s="172"/>
      <c r="D17" s="175">
        <f t="shared" si="0"/>
        <v>0</v>
      </c>
      <c r="E17" s="14"/>
      <c r="F17" s="151"/>
      <c r="G17" s="13"/>
      <c r="H17" s="13"/>
      <c r="I17" s="13"/>
      <c r="J17" s="13"/>
      <c r="K17" s="13"/>
      <c r="L17" s="30"/>
    </row>
    <row r="18" spans="1:12" ht="15.75">
      <c r="A18" s="16" t="s">
        <v>47</v>
      </c>
      <c r="B18" s="171"/>
      <c r="C18" s="172"/>
      <c r="D18" s="175">
        <f t="shared" si="0"/>
        <v>0</v>
      </c>
      <c r="E18" s="14"/>
      <c r="F18" s="151"/>
      <c r="G18" s="13"/>
      <c r="H18" s="13"/>
      <c r="I18" s="13"/>
      <c r="J18" s="13"/>
      <c r="K18" s="13"/>
      <c r="L18" s="30"/>
    </row>
    <row r="19" spans="1:12" ht="15.75">
      <c r="A19" s="16" t="s">
        <v>48</v>
      </c>
      <c r="B19" s="171"/>
      <c r="C19" s="172"/>
      <c r="D19" s="175">
        <f t="shared" si="0"/>
        <v>0</v>
      </c>
      <c r="E19" s="14"/>
      <c r="F19" s="151"/>
      <c r="G19" s="13"/>
      <c r="H19" s="13"/>
      <c r="I19" s="13"/>
      <c r="J19" s="13"/>
      <c r="K19" s="13"/>
      <c r="L19" s="30"/>
    </row>
    <row r="20" spans="1:12" ht="15.75">
      <c r="A20" s="16" t="s">
        <v>49</v>
      </c>
      <c r="B20" s="171"/>
      <c r="C20" s="172"/>
      <c r="D20" s="175">
        <f t="shared" si="0"/>
        <v>0</v>
      </c>
      <c r="E20" s="14"/>
      <c r="F20" s="13"/>
      <c r="G20" s="13"/>
      <c r="H20" s="13"/>
      <c r="I20" s="13"/>
      <c r="J20" s="13"/>
      <c r="K20" s="13"/>
      <c r="L20" s="30"/>
    </row>
    <row r="21" spans="1:12" ht="15.75">
      <c r="A21" s="16" t="s">
        <v>50</v>
      </c>
      <c r="B21" s="171"/>
      <c r="C21" s="172"/>
      <c r="D21" s="175">
        <f t="shared" si="0"/>
        <v>0</v>
      </c>
      <c r="E21" s="14"/>
      <c r="F21" s="13"/>
      <c r="G21" s="13"/>
      <c r="H21" s="13"/>
      <c r="I21" s="13"/>
      <c r="J21" s="13"/>
      <c r="K21" s="13"/>
      <c r="L21" s="30"/>
    </row>
    <row r="22" spans="1:12" ht="15.75">
      <c r="A22" s="16" t="s">
        <v>51</v>
      </c>
      <c r="B22" s="171"/>
      <c r="C22" s="172"/>
      <c r="D22" s="175">
        <f>C22*(-1)</f>
        <v>0</v>
      </c>
      <c r="E22" s="14"/>
      <c r="F22" s="13"/>
      <c r="G22" s="13"/>
      <c r="H22" s="13"/>
      <c r="I22" s="13"/>
      <c r="J22" s="13"/>
      <c r="K22" s="13"/>
      <c r="L22" s="30"/>
    </row>
    <row r="23" spans="1:12" ht="15.75">
      <c r="A23" s="16" t="s">
        <v>52</v>
      </c>
      <c r="B23" s="171"/>
      <c r="C23" s="172"/>
      <c r="D23" s="175">
        <f t="shared" si="0"/>
        <v>0</v>
      </c>
      <c r="E23" s="14"/>
      <c r="F23" s="13"/>
      <c r="G23" s="13"/>
      <c r="H23" s="13"/>
      <c r="I23" s="13"/>
      <c r="J23" s="13"/>
      <c r="K23" s="13"/>
      <c r="L23" s="30"/>
    </row>
    <row r="24" spans="1:12" ht="15.75">
      <c r="A24" s="16" t="s">
        <v>53</v>
      </c>
      <c r="B24" s="171"/>
      <c r="C24" s="172"/>
      <c r="D24" s="175">
        <f t="shared" si="0"/>
        <v>0</v>
      </c>
      <c r="E24" s="13"/>
      <c r="F24" s="13"/>
      <c r="G24" s="13"/>
      <c r="H24" s="13"/>
      <c r="I24" s="13"/>
      <c r="J24" s="13"/>
      <c r="K24" s="13"/>
      <c r="L24" s="30"/>
    </row>
    <row r="25" spans="1:12" ht="15.75">
      <c r="A25" s="16" t="s">
        <v>54</v>
      </c>
      <c r="B25" s="171"/>
      <c r="C25" s="172"/>
      <c r="D25" s="175">
        <f t="shared" si="0"/>
        <v>0</v>
      </c>
      <c r="E25" s="13"/>
      <c r="F25" s="244"/>
      <c r="G25" s="244"/>
      <c r="H25" s="244"/>
      <c r="I25" s="244"/>
      <c r="J25" s="17"/>
      <c r="K25" s="13"/>
      <c r="L25" s="30"/>
    </row>
    <row r="26" spans="1:12">
      <c r="A26" s="16" t="s">
        <v>55</v>
      </c>
      <c r="B26" s="171"/>
      <c r="C26" s="172"/>
      <c r="D26" s="175">
        <f t="shared" si="0"/>
        <v>0</v>
      </c>
      <c r="E26" s="13"/>
      <c r="F26" s="13"/>
      <c r="G26" s="244"/>
      <c r="H26" s="244"/>
      <c r="I26" s="244"/>
      <c r="J26" s="244"/>
      <c r="K26" s="17"/>
      <c r="L26" s="13"/>
    </row>
    <row r="27" spans="1:12">
      <c r="A27" s="13"/>
      <c r="B27" s="151"/>
      <c r="D27" s="151"/>
      <c r="E27" s="13"/>
      <c r="F27" s="13"/>
      <c r="G27" s="244"/>
      <c r="H27" s="244"/>
      <c r="I27" s="244"/>
      <c r="J27" s="244"/>
      <c r="K27" s="17"/>
      <c r="L27" s="13"/>
    </row>
    <row r="28" spans="1:12">
      <c r="A28" s="13"/>
      <c r="B28" s="82" t="s">
        <v>286</v>
      </c>
      <c r="C28" s="81">
        <f>MAX(C7:C26)</f>
        <v>0</v>
      </c>
      <c r="D28" s="151"/>
      <c r="E28" s="13"/>
      <c r="F28" s="13"/>
      <c r="G28" s="13"/>
      <c r="H28" s="13"/>
      <c r="I28" s="13"/>
      <c r="J28" s="13"/>
      <c r="K28" s="13"/>
      <c r="L28" s="13"/>
    </row>
    <row r="29" spans="1:12">
      <c r="A29" s="13"/>
      <c r="B29" s="151"/>
      <c r="C29" s="151"/>
      <c r="D29" s="151"/>
    </row>
    <row r="30" spans="1:12">
      <c r="A30" s="40"/>
      <c r="B30" s="40"/>
      <c r="C30" s="40"/>
      <c r="D30" s="40"/>
      <c r="E30" s="40"/>
      <c r="F30" s="40"/>
      <c r="G30" s="40"/>
    </row>
    <row r="31" spans="1:12" ht="15.75">
      <c r="A31" s="240" t="s">
        <v>291</v>
      </c>
      <c r="B31" s="24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 ht="25.5">
      <c r="A32" s="241" t="s">
        <v>170</v>
      </c>
      <c r="B32" s="5" t="s">
        <v>28</v>
      </c>
      <c r="C32" s="6"/>
      <c r="D32" s="6"/>
      <c r="E32" s="7"/>
      <c r="F32" s="8"/>
      <c r="G32" s="9"/>
      <c r="H32" s="30"/>
      <c r="I32" s="30"/>
      <c r="J32" s="30"/>
      <c r="K32" s="30"/>
      <c r="L32" s="30"/>
    </row>
    <row r="33" spans="1:12" ht="15.75">
      <c r="A33" s="241"/>
      <c r="B33" s="242" t="s">
        <v>29</v>
      </c>
      <c r="C33" s="6"/>
      <c r="D33" s="6"/>
      <c r="E33" s="10" t="s">
        <v>30</v>
      </c>
      <c r="F33" s="176"/>
      <c r="G33" s="7"/>
      <c r="H33" s="30"/>
      <c r="I33" s="30"/>
      <c r="J33" s="30"/>
      <c r="K33" s="30"/>
      <c r="L33" s="30"/>
    </row>
    <row r="34" spans="1:12" ht="15.75">
      <c r="A34" s="241"/>
      <c r="B34" s="243"/>
      <c r="C34" s="11"/>
      <c r="D34" s="6"/>
      <c r="E34" s="12" t="s">
        <v>31</v>
      </c>
      <c r="F34" s="177"/>
      <c r="G34" s="178">
        <f>-F33</f>
        <v>0</v>
      </c>
      <c r="H34" s="30"/>
      <c r="I34" s="245" t="s">
        <v>256</v>
      </c>
      <c r="J34" s="245"/>
      <c r="K34" s="179"/>
      <c r="L34" s="30"/>
    </row>
    <row r="35" spans="1:12" ht="15.75">
      <c r="A35" s="6"/>
      <c r="B35" s="6"/>
      <c r="C35" s="6"/>
      <c r="D35" s="6"/>
      <c r="E35" s="12" t="s">
        <v>32</v>
      </c>
      <c r="F35" s="177"/>
      <c r="G35" s="178">
        <f>-F33</f>
        <v>0</v>
      </c>
      <c r="H35" s="30"/>
      <c r="I35" s="30"/>
      <c r="J35" s="30"/>
      <c r="K35" s="30"/>
      <c r="L35" s="30"/>
    </row>
    <row r="36" spans="1:12" ht="38.25">
      <c r="A36" s="6"/>
      <c r="B36" s="5" t="s">
        <v>33</v>
      </c>
      <c r="C36" s="5" t="s">
        <v>34</v>
      </c>
      <c r="D36" s="5" t="s">
        <v>35</v>
      </c>
      <c r="E36" s="14"/>
      <c r="F36" s="151"/>
      <c r="G36" s="13"/>
      <c r="H36" s="13"/>
      <c r="I36" s="13"/>
      <c r="J36" s="13"/>
      <c r="K36" s="13"/>
      <c r="L36" s="30"/>
    </row>
    <row r="37" spans="1:12" ht="15.75">
      <c r="A37" s="16" t="s">
        <v>36</v>
      </c>
      <c r="B37" s="171"/>
      <c r="C37" s="172"/>
      <c r="D37" s="58">
        <f t="shared" ref="D37:D51" si="1">C37*(-1)</f>
        <v>0</v>
      </c>
      <c r="E37" s="14"/>
      <c r="F37" s="151"/>
      <c r="G37" s="13"/>
      <c r="H37" s="13"/>
      <c r="I37" s="13"/>
      <c r="J37" s="13"/>
      <c r="K37" s="13"/>
      <c r="L37" s="30"/>
    </row>
    <row r="38" spans="1:12" ht="15.75">
      <c r="A38" s="16" t="s">
        <v>37</v>
      </c>
      <c r="B38" s="171"/>
      <c r="C38" s="172"/>
      <c r="D38" s="58">
        <f t="shared" si="1"/>
        <v>0</v>
      </c>
      <c r="E38" s="14"/>
      <c r="F38" s="151"/>
      <c r="G38" s="13"/>
      <c r="H38" s="13"/>
      <c r="I38" s="13"/>
      <c r="J38" s="13"/>
      <c r="K38" s="13"/>
      <c r="L38" s="30"/>
    </row>
    <row r="39" spans="1:12" ht="15.75">
      <c r="A39" s="16" t="s">
        <v>38</v>
      </c>
      <c r="B39" s="171"/>
      <c r="C39" s="172"/>
      <c r="D39" s="58">
        <f t="shared" si="1"/>
        <v>0</v>
      </c>
      <c r="E39" s="14"/>
      <c r="F39" s="151"/>
      <c r="G39" s="13"/>
      <c r="H39" s="13"/>
      <c r="I39" s="13"/>
      <c r="J39" s="13"/>
      <c r="K39" s="13"/>
      <c r="L39" s="30"/>
    </row>
    <row r="40" spans="1:12" ht="15.75">
      <c r="A40" s="16" t="s">
        <v>39</v>
      </c>
      <c r="B40" s="171"/>
      <c r="C40" s="172"/>
      <c r="D40" s="58">
        <f t="shared" si="1"/>
        <v>0</v>
      </c>
      <c r="E40" s="14"/>
      <c r="F40" s="151"/>
      <c r="G40" s="13"/>
      <c r="H40" s="13"/>
      <c r="I40" s="13"/>
      <c r="J40" s="13"/>
      <c r="K40" s="13"/>
      <c r="L40" s="30"/>
    </row>
    <row r="41" spans="1:12" ht="15.75">
      <c r="A41" s="16" t="s">
        <v>40</v>
      </c>
      <c r="B41" s="171"/>
      <c r="C41" s="172"/>
      <c r="D41" s="58">
        <f t="shared" si="1"/>
        <v>0</v>
      </c>
      <c r="E41" s="14"/>
      <c r="F41" s="151"/>
      <c r="G41" s="13"/>
      <c r="H41" s="13"/>
      <c r="I41" s="13"/>
      <c r="J41" s="13"/>
      <c r="K41" s="13"/>
      <c r="L41" s="30"/>
    </row>
    <row r="42" spans="1:12" ht="15.75">
      <c r="A42" s="16" t="s">
        <v>41</v>
      </c>
      <c r="B42" s="171"/>
      <c r="C42" s="172"/>
      <c r="D42" s="58">
        <f t="shared" si="1"/>
        <v>0</v>
      </c>
      <c r="E42" s="14"/>
      <c r="F42" s="151"/>
      <c r="G42" s="13"/>
      <c r="H42" s="13"/>
      <c r="I42" s="13"/>
      <c r="J42" s="13"/>
      <c r="K42" s="13"/>
      <c r="L42" s="30"/>
    </row>
    <row r="43" spans="1:12" ht="15.75">
      <c r="A43" s="16" t="s">
        <v>42</v>
      </c>
      <c r="B43" s="171"/>
      <c r="C43" s="172"/>
      <c r="D43" s="58">
        <f t="shared" si="1"/>
        <v>0</v>
      </c>
      <c r="E43" s="14"/>
      <c r="F43" s="151"/>
      <c r="G43" s="13"/>
      <c r="H43" s="13"/>
      <c r="I43" s="13"/>
      <c r="J43" s="13"/>
      <c r="K43" s="13"/>
      <c r="L43" s="30"/>
    </row>
    <row r="44" spans="1:12" ht="15.75">
      <c r="A44" s="16" t="s">
        <v>43</v>
      </c>
      <c r="B44" s="171"/>
      <c r="C44" s="172"/>
      <c r="D44" s="58">
        <f t="shared" si="1"/>
        <v>0</v>
      </c>
      <c r="E44" s="14"/>
      <c r="F44" s="151"/>
      <c r="G44" s="13"/>
      <c r="H44" s="13"/>
      <c r="I44" s="13"/>
      <c r="J44" s="13"/>
      <c r="K44" s="13"/>
      <c r="L44" s="30"/>
    </row>
    <row r="45" spans="1:12" ht="15.75">
      <c r="A45" s="16" t="s">
        <v>44</v>
      </c>
      <c r="B45" s="171"/>
      <c r="C45" s="172"/>
      <c r="D45" s="58">
        <f t="shared" si="1"/>
        <v>0</v>
      </c>
      <c r="E45" s="14"/>
      <c r="F45" s="151"/>
      <c r="G45" s="13"/>
      <c r="H45" s="13"/>
      <c r="I45" s="13"/>
      <c r="J45" s="13"/>
      <c r="K45" s="13"/>
      <c r="L45" s="30"/>
    </row>
    <row r="46" spans="1:12" ht="15.75">
      <c r="A46" s="16" t="s">
        <v>45</v>
      </c>
      <c r="B46" s="171"/>
      <c r="C46" s="172"/>
      <c r="D46" s="58">
        <f t="shared" si="1"/>
        <v>0</v>
      </c>
      <c r="E46" s="14"/>
      <c r="F46" s="151"/>
      <c r="G46" s="13"/>
      <c r="H46" s="13"/>
      <c r="I46" s="13"/>
      <c r="J46" s="13"/>
      <c r="K46" s="13"/>
      <c r="L46" s="30"/>
    </row>
    <row r="47" spans="1:12" ht="15.75">
      <c r="A47" s="16" t="s">
        <v>46</v>
      </c>
      <c r="B47" s="171"/>
      <c r="C47" s="172"/>
      <c r="D47" s="58">
        <f t="shared" si="1"/>
        <v>0</v>
      </c>
      <c r="E47" s="14"/>
      <c r="F47" s="151"/>
      <c r="G47" s="13"/>
      <c r="H47" s="13"/>
      <c r="I47" s="13"/>
      <c r="J47" s="13"/>
      <c r="K47" s="13"/>
      <c r="L47" s="30"/>
    </row>
    <row r="48" spans="1:12" ht="15.75">
      <c r="A48" s="16" t="s">
        <v>47</v>
      </c>
      <c r="B48" s="171"/>
      <c r="C48" s="172"/>
      <c r="D48" s="58">
        <f t="shared" si="1"/>
        <v>0</v>
      </c>
      <c r="E48" s="14"/>
      <c r="F48" s="151"/>
      <c r="G48" s="13"/>
      <c r="H48" s="13"/>
      <c r="I48" s="13"/>
      <c r="J48" s="13"/>
      <c r="K48" s="13"/>
      <c r="L48" s="30"/>
    </row>
    <row r="49" spans="1:12" ht="15.75">
      <c r="A49" s="16" t="s">
        <v>48</v>
      </c>
      <c r="B49" s="171"/>
      <c r="C49" s="172"/>
      <c r="D49" s="58">
        <f t="shared" si="1"/>
        <v>0</v>
      </c>
      <c r="E49" s="14"/>
      <c r="F49" s="151"/>
      <c r="G49" s="13"/>
      <c r="H49" s="13"/>
      <c r="I49" s="13"/>
      <c r="J49" s="13"/>
      <c r="K49" s="13"/>
      <c r="L49" s="30"/>
    </row>
    <row r="50" spans="1:12" ht="15.75">
      <c r="A50" s="16" t="s">
        <v>49</v>
      </c>
      <c r="B50" s="171"/>
      <c r="C50" s="172"/>
      <c r="D50" s="58">
        <f t="shared" si="1"/>
        <v>0</v>
      </c>
      <c r="E50" s="14"/>
      <c r="F50" s="13"/>
      <c r="G50" s="13"/>
      <c r="H50" s="13"/>
      <c r="I50" s="13"/>
      <c r="J50" s="13"/>
      <c r="K50" s="13"/>
      <c r="L50" s="30"/>
    </row>
    <row r="51" spans="1:12" ht="15.75">
      <c r="A51" s="16" t="s">
        <v>50</v>
      </c>
      <c r="B51" s="171"/>
      <c r="C51" s="172"/>
      <c r="D51" s="58">
        <f t="shared" si="1"/>
        <v>0</v>
      </c>
      <c r="E51" s="14"/>
      <c r="F51" s="13"/>
      <c r="G51" s="13"/>
      <c r="H51" s="13"/>
      <c r="I51" s="13"/>
      <c r="J51" s="13"/>
      <c r="K51" s="13"/>
      <c r="L51" s="30"/>
    </row>
    <row r="52" spans="1:12" ht="15.75">
      <c r="A52" s="16" t="s">
        <v>51</v>
      </c>
      <c r="B52" s="171"/>
      <c r="C52" s="172"/>
      <c r="D52" s="58">
        <f>C52*(-1)</f>
        <v>0</v>
      </c>
      <c r="E52" s="14"/>
      <c r="F52" s="13"/>
      <c r="G52" s="13"/>
      <c r="H52" s="13"/>
      <c r="I52" s="13"/>
      <c r="J52" s="13"/>
      <c r="K52" s="13"/>
      <c r="L52" s="30"/>
    </row>
    <row r="53" spans="1:12" ht="15.75">
      <c r="A53" s="16" t="s">
        <v>52</v>
      </c>
      <c r="B53" s="171"/>
      <c r="C53" s="172"/>
      <c r="D53" s="58">
        <f t="shared" ref="D53:D56" si="2">C53*(-1)</f>
        <v>0</v>
      </c>
      <c r="E53" s="14"/>
      <c r="F53" s="13"/>
      <c r="G53" s="13"/>
      <c r="H53" s="13"/>
      <c r="I53" s="13"/>
      <c r="J53" s="13"/>
      <c r="K53" s="13"/>
      <c r="L53" s="30"/>
    </row>
    <row r="54" spans="1:12" ht="15.75">
      <c r="A54" s="16" t="s">
        <v>53</v>
      </c>
      <c r="B54" s="171"/>
      <c r="C54" s="172"/>
      <c r="D54" s="58">
        <f t="shared" si="2"/>
        <v>0</v>
      </c>
      <c r="E54" s="13"/>
      <c r="F54" s="13"/>
      <c r="G54" s="13"/>
      <c r="H54" s="13"/>
      <c r="I54" s="13"/>
      <c r="J54" s="13"/>
      <c r="K54" s="13"/>
      <c r="L54" s="30"/>
    </row>
    <row r="55" spans="1:12" ht="15.75">
      <c r="A55" s="16" t="s">
        <v>54</v>
      </c>
      <c r="B55" s="171"/>
      <c r="C55" s="172"/>
      <c r="D55" s="58">
        <f t="shared" si="2"/>
        <v>0</v>
      </c>
      <c r="E55" s="13"/>
      <c r="F55" s="244"/>
      <c r="G55" s="244"/>
      <c r="H55" s="244"/>
      <c r="I55" s="244"/>
      <c r="J55" s="17"/>
      <c r="K55" s="13"/>
      <c r="L55" s="30"/>
    </row>
    <row r="56" spans="1:12">
      <c r="A56" s="16" t="s">
        <v>55</v>
      </c>
      <c r="B56" s="171"/>
      <c r="C56" s="172"/>
      <c r="D56" s="58">
        <f t="shared" si="2"/>
        <v>0</v>
      </c>
      <c r="E56" s="13"/>
      <c r="F56" s="13"/>
      <c r="G56" s="244"/>
      <c r="H56" s="244"/>
      <c r="I56" s="244"/>
      <c r="J56" s="244"/>
      <c r="K56" s="17"/>
      <c r="L56" s="13"/>
    </row>
    <row r="57" spans="1:12">
      <c r="A57" s="13"/>
      <c r="B57" s="151"/>
      <c r="C57" s="151"/>
      <c r="D57" s="151"/>
      <c r="E57" s="13"/>
      <c r="F57" s="13"/>
      <c r="G57" s="244"/>
      <c r="H57" s="244"/>
      <c r="I57" s="244"/>
      <c r="J57" s="244"/>
      <c r="K57" s="17"/>
      <c r="L57" s="13"/>
    </row>
    <row r="58" spans="1:12">
      <c r="B58" s="82" t="s">
        <v>286</v>
      </c>
      <c r="C58" s="81">
        <f>MAX(C37:C56)</f>
        <v>0</v>
      </c>
    </row>
    <row r="59" spans="1:12">
      <c r="B59" s="89"/>
    </row>
    <row r="60" spans="1:12" ht="15.75">
      <c r="A60" s="240" t="s">
        <v>291</v>
      </c>
      <c r="B60" s="24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 ht="25.5">
      <c r="A61" s="241" t="s">
        <v>171</v>
      </c>
      <c r="B61" s="5" t="s">
        <v>28</v>
      </c>
      <c r="C61" s="6"/>
      <c r="D61" s="6"/>
      <c r="E61" s="7"/>
      <c r="F61" s="8"/>
      <c r="G61" s="9"/>
      <c r="H61" s="30"/>
      <c r="I61" s="30"/>
      <c r="J61" s="30"/>
      <c r="K61" s="30"/>
      <c r="L61" s="30"/>
    </row>
    <row r="62" spans="1:12" ht="15.75">
      <c r="A62" s="241"/>
      <c r="B62" s="242" t="s">
        <v>29</v>
      </c>
      <c r="C62" s="6"/>
      <c r="D62" s="6"/>
      <c r="E62" s="10" t="s">
        <v>30</v>
      </c>
      <c r="F62" s="176"/>
      <c r="G62" s="7"/>
      <c r="H62" s="30"/>
      <c r="I62" s="30"/>
      <c r="J62" s="30"/>
      <c r="K62" s="30"/>
      <c r="L62" s="30"/>
    </row>
    <row r="63" spans="1:12" ht="15.75">
      <c r="A63" s="241"/>
      <c r="B63" s="243"/>
      <c r="C63" s="11"/>
      <c r="D63" s="6"/>
      <c r="E63" s="12" t="s">
        <v>31</v>
      </c>
      <c r="F63" s="177"/>
      <c r="G63" s="178">
        <f>-F62</f>
        <v>0</v>
      </c>
      <c r="H63" s="30"/>
      <c r="I63" s="245" t="s">
        <v>256</v>
      </c>
      <c r="J63" s="245"/>
      <c r="K63" s="179"/>
      <c r="L63" s="30"/>
    </row>
    <row r="64" spans="1:12" ht="15.75">
      <c r="A64" s="6"/>
      <c r="B64" s="6"/>
      <c r="C64" s="6"/>
      <c r="D64" s="6"/>
      <c r="E64" s="12" t="s">
        <v>32</v>
      </c>
      <c r="F64" s="177"/>
      <c r="G64" s="178">
        <f>-F62</f>
        <v>0</v>
      </c>
      <c r="H64" s="30"/>
      <c r="I64" s="30"/>
      <c r="J64" s="30"/>
      <c r="K64" s="30"/>
      <c r="L64" s="30"/>
    </row>
    <row r="65" spans="1:12" ht="38.25">
      <c r="A65" s="6"/>
      <c r="B65" s="5" t="s">
        <v>33</v>
      </c>
      <c r="C65" s="5" t="s">
        <v>34</v>
      </c>
      <c r="D65" s="5" t="s">
        <v>35</v>
      </c>
      <c r="E65" s="14"/>
      <c r="F65" s="151"/>
      <c r="G65" s="13"/>
      <c r="H65" s="13"/>
      <c r="I65" s="13"/>
      <c r="J65" s="13"/>
      <c r="K65" s="13"/>
      <c r="L65" s="30"/>
    </row>
    <row r="66" spans="1:12" ht="15.75">
      <c r="A66" s="16" t="s">
        <v>36</v>
      </c>
      <c r="B66" s="171"/>
      <c r="C66" s="172"/>
      <c r="D66" s="58">
        <f t="shared" ref="D66:D80" si="3">C66*(-1)</f>
        <v>0</v>
      </c>
      <c r="E66" s="14"/>
      <c r="F66" s="151"/>
      <c r="G66" s="13"/>
      <c r="H66" s="13"/>
      <c r="I66" s="13"/>
      <c r="J66" s="13"/>
      <c r="K66" s="13"/>
      <c r="L66" s="30"/>
    </row>
    <row r="67" spans="1:12" ht="15.75">
      <c r="A67" s="16" t="s">
        <v>37</v>
      </c>
      <c r="B67" s="171"/>
      <c r="C67" s="172"/>
      <c r="D67" s="58">
        <f t="shared" si="3"/>
        <v>0</v>
      </c>
      <c r="E67" s="14"/>
      <c r="F67" s="151"/>
      <c r="G67" s="13"/>
      <c r="H67" s="13"/>
      <c r="I67" s="13"/>
      <c r="J67" s="13"/>
      <c r="K67" s="13"/>
      <c r="L67" s="30"/>
    </row>
    <row r="68" spans="1:12" ht="15.75">
      <c r="A68" s="16" t="s">
        <v>38</v>
      </c>
      <c r="B68" s="171"/>
      <c r="C68" s="172"/>
      <c r="D68" s="58">
        <f t="shared" si="3"/>
        <v>0</v>
      </c>
      <c r="E68" s="14"/>
      <c r="F68" s="151"/>
      <c r="G68" s="13"/>
      <c r="H68" s="13"/>
      <c r="I68" s="13"/>
      <c r="J68" s="13"/>
      <c r="K68" s="13"/>
      <c r="L68" s="30"/>
    </row>
    <row r="69" spans="1:12" ht="15.75">
      <c r="A69" s="16" t="s">
        <v>39</v>
      </c>
      <c r="B69" s="171"/>
      <c r="C69" s="172"/>
      <c r="D69" s="58">
        <f t="shared" si="3"/>
        <v>0</v>
      </c>
      <c r="E69" s="14"/>
      <c r="F69" s="151"/>
      <c r="G69" s="13"/>
      <c r="H69" s="13"/>
      <c r="I69" s="13"/>
      <c r="J69" s="13"/>
      <c r="K69" s="13"/>
      <c r="L69" s="30"/>
    </row>
    <row r="70" spans="1:12" ht="15.75">
      <c r="A70" s="16" t="s">
        <v>40</v>
      </c>
      <c r="B70" s="171"/>
      <c r="C70" s="172"/>
      <c r="D70" s="58">
        <f t="shared" si="3"/>
        <v>0</v>
      </c>
      <c r="E70" s="14"/>
      <c r="F70" s="151"/>
      <c r="G70" s="13"/>
      <c r="H70" s="13"/>
      <c r="I70" s="13"/>
      <c r="J70" s="13"/>
      <c r="K70" s="13"/>
      <c r="L70" s="30"/>
    </row>
    <row r="71" spans="1:12" ht="15.75">
      <c r="A71" s="16" t="s">
        <v>41</v>
      </c>
      <c r="B71" s="171"/>
      <c r="C71" s="172"/>
      <c r="D71" s="58">
        <f t="shared" si="3"/>
        <v>0</v>
      </c>
      <c r="E71" s="14"/>
      <c r="F71" s="151"/>
      <c r="G71" s="13"/>
      <c r="H71" s="13"/>
      <c r="I71" s="13"/>
      <c r="J71" s="13"/>
      <c r="K71" s="13"/>
      <c r="L71" s="30"/>
    </row>
    <row r="72" spans="1:12" ht="15.75">
      <c r="A72" s="16" t="s">
        <v>42</v>
      </c>
      <c r="B72" s="171"/>
      <c r="C72" s="172"/>
      <c r="D72" s="58">
        <f t="shared" si="3"/>
        <v>0</v>
      </c>
      <c r="E72" s="14"/>
      <c r="F72" s="151"/>
      <c r="G72" s="13"/>
      <c r="H72" s="13"/>
      <c r="I72" s="13"/>
      <c r="J72" s="13"/>
      <c r="K72" s="13"/>
      <c r="L72" s="30"/>
    </row>
    <row r="73" spans="1:12" ht="15.75">
      <c r="A73" s="16" t="s">
        <v>43</v>
      </c>
      <c r="B73" s="171"/>
      <c r="C73" s="172"/>
      <c r="D73" s="58">
        <f t="shared" si="3"/>
        <v>0</v>
      </c>
      <c r="E73" s="14"/>
      <c r="F73" s="151"/>
      <c r="G73" s="13"/>
      <c r="H73" s="13"/>
      <c r="I73" s="13"/>
      <c r="J73" s="13"/>
      <c r="K73" s="13"/>
      <c r="L73" s="30"/>
    </row>
    <row r="74" spans="1:12" ht="15.75">
      <c r="A74" s="16" t="s">
        <v>44</v>
      </c>
      <c r="B74" s="171"/>
      <c r="C74" s="172"/>
      <c r="D74" s="58">
        <f t="shared" si="3"/>
        <v>0</v>
      </c>
      <c r="E74" s="14"/>
      <c r="F74" s="151"/>
      <c r="G74" s="13"/>
      <c r="H74" s="13"/>
      <c r="I74" s="13"/>
      <c r="J74" s="13"/>
      <c r="K74" s="13"/>
      <c r="L74" s="30"/>
    </row>
    <row r="75" spans="1:12" ht="15.75">
      <c r="A75" s="16" t="s">
        <v>45</v>
      </c>
      <c r="B75" s="171"/>
      <c r="C75" s="172"/>
      <c r="D75" s="58">
        <f t="shared" si="3"/>
        <v>0</v>
      </c>
      <c r="E75" s="14"/>
      <c r="F75" s="151"/>
      <c r="G75" s="13"/>
      <c r="H75" s="13"/>
      <c r="I75" s="13"/>
      <c r="J75" s="13"/>
      <c r="K75" s="13"/>
      <c r="L75" s="30"/>
    </row>
    <row r="76" spans="1:12" ht="15.75">
      <c r="A76" s="16" t="s">
        <v>46</v>
      </c>
      <c r="B76" s="171"/>
      <c r="C76" s="172"/>
      <c r="D76" s="58">
        <f t="shared" si="3"/>
        <v>0</v>
      </c>
      <c r="E76" s="14"/>
      <c r="F76" s="151"/>
      <c r="G76" s="13"/>
      <c r="H76" s="13"/>
      <c r="I76" s="13"/>
      <c r="J76" s="13"/>
      <c r="K76" s="13"/>
      <c r="L76" s="30"/>
    </row>
    <row r="77" spans="1:12" ht="15.75">
      <c r="A77" s="16" t="s">
        <v>47</v>
      </c>
      <c r="B77" s="171"/>
      <c r="C77" s="172"/>
      <c r="D77" s="58">
        <f t="shared" si="3"/>
        <v>0</v>
      </c>
      <c r="E77" s="14"/>
      <c r="F77" s="151"/>
      <c r="G77" s="13"/>
      <c r="H77" s="13"/>
      <c r="I77" s="13"/>
      <c r="J77" s="13"/>
      <c r="K77" s="13"/>
      <c r="L77" s="30"/>
    </row>
    <row r="78" spans="1:12" ht="15.75">
      <c r="A78" s="16" t="s">
        <v>48</v>
      </c>
      <c r="B78" s="171"/>
      <c r="C78" s="172"/>
      <c r="D78" s="58">
        <f t="shared" si="3"/>
        <v>0</v>
      </c>
      <c r="E78" s="14"/>
      <c r="F78" s="151"/>
      <c r="G78" s="13"/>
      <c r="H78" s="13"/>
      <c r="I78" s="13"/>
      <c r="J78" s="13"/>
      <c r="K78" s="13"/>
      <c r="L78" s="30"/>
    </row>
    <row r="79" spans="1:12" ht="15.75">
      <c r="A79" s="16" t="s">
        <v>49</v>
      </c>
      <c r="B79" s="171"/>
      <c r="C79" s="172"/>
      <c r="D79" s="58">
        <f t="shared" si="3"/>
        <v>0</v>
      </c>
      <c r="E79" s="14"/>
      <c r="F79" s="13"/>
      <c r="G79" s="13"/>
      <c r="H79" s="13"/>
      <c r="I79" s="13"/>
      <c r="J79" s="13"/>
      <c r="K79" s="13"/>
      <c r="L79" s="30"/>
    </row>
    <row r="80" spans="1:12" ht="15.75">
      <c r="A80" s="16" t="s">
        <v>50</v>
      </c>
      <c r="B80" s="171"/>
      <c r="C80" s="172"/>
      <c r="D80" s="58">
        <f t="shared" si="3"/>
        <v>0</v>
      </c>
      <c r="E80" s="14"/>
      <c r="F80" s="13"/>
      <c r="G80" s="13"/>
      <c r="H80" s="13"/>
      <c r="I80" s="13"/>
      <c r="J80" s="13"/>
      <c r="K80" s="13"/>
      <c r="L80" s="30"/>
    </row>
    <row r="81" spans="1:12" ht="15.75">
      <c r="A81" s="16" t="s">
        <v>51</v>
      </c>
      <c r="B81" s="171"/>
      <c r="C81" s="172"/>
      <c r="D81" s="58">
        <f>C81*(-1)</f>
        <v>0</v>
      </c>
      <c r="E81" s="14"/>
      <c r="F81" s="13"/>
      <c r="G81" s="13"/>
      <c r="H81" s="13"/>
      <c r="I81" s="13"/>
      <c r="J81" s="13"/>
      <c r="K81" s="13"/>
      <c r="L81" s="30"/>
    </row>
    <row r="82" spans="1:12" ht="15.75">
      <c r="A82" s="16" t="s">
        <v>52</v>
      </c>
      <c r="B82" s="171"/>
      <c r="C82" s="172"/>
      <c r="D82" s="58">
        <f t="shared" ref="D82:D85" si="4">C82*(-1)</f>
        <v>0</v>
      </c>
      <c r="E82" s="14"/>
      <c r="F82" s="13"/>
      <c r="G82" s="13"/>
      <c r="H82" s="13"/>
      <c r="I82" s="13"/>
      <c r="J82" s="13"/>
      <c r="K82" s="13"/>
      <c r="L82" s="30"/>
    </row>
    <row r="83" spans="1:12" ht="15.75">
      <c r="A83" s="16" t="s">
        <v>53</v>
      </c>
      <c r="B83" s="171"/>
      <c r="C83" s="172"/>
      <c r="D83" s="58">
        <f t="shared" si="4"/>
        <v>0</v>
      </c>
      <c r="E83" s="13"/>
      <c r="F83" s="13"/>
      <c r="G83" s="13"/>
      <c r="H83" s="13"/>
      <c r="I83" s="13"/>
      <c r="J83" s="13"/>
      <c r="K83" s="13"/>
      <c r="L83" s="30"/>
    </row>
    <row r="84" spans="1:12" ht="15.75">
      <c r="A84" s="16" t="s">
        <v>54</v>
      </c>
      <c r="B84" s="171"/>
      <c r="C84" s="172"/>
      <c r="D84" s="58">
        <f t="shared" si="4"/>
        <v>0</v>
      </c>
      <c r="E84" s="13"/>
      <c r="F84" s="244"/>
      <c r="G84" s="244"/>
      <c r="H84" s="244"/>
      <c r="I84" s="244"/>
      <c r="J84" s="17"/>
      <c r="K84" s="13"/>
      <c r="L84" s="30"/>
    </row>
    <row r="85" spans="1:12">
      <c r="A85" s="16" t="s">
        <v>55</v>
      </c>
      <c r="B85" s="171"/>
      <c r="C85" s="172"/>
      <c r="D85" s="58">
        <f t="shared" si="4"/>
        <v>0</v>
      </c>
      <c r="E85" s="13"/>
      <c r="F85" s="13"/>
      <c r="G85" s="244"/>
      <c r="H85" s="244"/>
      <c r="I85" s="244"/>
      <c r="J85" s="244"/>
      <c r="K85" s="17"/>
      <c r="L85" s="13"/>
    </row>
    <row r="87" spans="1:12">
      <c r="B87" s="82" t="s">
        <v>286</v>
      </c>
      <c r="C87" s="81">
        <f>MAX(C66:C85)</f>
        <v>0</v>
      </c>
    </row>
  </sheetData>
  <sheetProtection password="CD42" sheet="1" objects="1" scenarios="1"/>
  <mergeCells count="21">
    <mergeCell ref="F25:I25"/>
    <mergeCell ref="A1:B1"/>
    <mergeCell ref="A2:A4"/>
    <mergeCell ref="N2:O3"/>
    <mergeCell ref="B3:B4"/>
    <mergeCell ref="I4:J4"/>
    <mergeCell ref="A60:B60"/>
    <mergeCell ref="A61:A63"/>
    <mergeCell ref="B62:B63"/>
    <mergeCell ref="I63:J63"/>
    <mergeCell ref="G26:J26"/>
    <mergeCell ref="G27:J27"/>
    <mergeCell ref="A31:B31"/>
    <mergeCell ref="A32:A34"/>
    <mergeCell ref="B33:B34"/>
    <mergeCell ref="I34:J34"/>
    <mergeCell ref="F84:I84"/>
    <mergeCell ref="G85:J85"/>
    <mergeCell ref="F55:I55"/>
    <mergeCell ref="G56:J56"/>
    <mergeCell ref="G57:J57"/>
  </mergeCells>
  <conditionalFormatting sqref="D7:D26">
    <cfRule type="cellIs" dxfId="17" priority="5" stopIfTrue="1" operator="between">
      <formula>$J$19</formula>
      <formula>$N$19</formula>
    </cfRule>
    <cfRule type="cellIs" dxfId="16" priority="6" stopIfTrue="1" operator="lessThan">
      <formula>$J$19</formula>
    </cfRule>
  </conditionalFormatting>
  <conditionalFormatting sqref="D66:D85">
    <cfRule type="cellIs" dxfId="15" priority="1" stopIfTrue="1" operator="between">
      <formula>$J$19</formula>
      <formula>$N$19</formula>
    </cfRule>
    <cfRule type="cellIs" dxfId="14" priority="2" stopIfTrue="1" operator="lessThan">
      <formula>$J$19</formula>
    </cfRule>
  </conditionalFormatting>
  <conditionalFormatting sqref="D37:D56">
    <cfRule type="cellIs" dxfId="13" priority="3" stopIfTrue="1" operator="between">
      <formula>$J$19</formula>
      <formula>$N$19</formula>
    </cfRule>
    <cfRule type="cellIs" dxfId="12" priority="4" stopIfTrue="1" operator="lessThan">
      <formula>$J$19</formula>
    </cfRule>
  </conditionalFormatting>
  <dataValidations count="1">
    <dataValidation type="list" allowBlank="1" showInputMessage="1" showErrorMessage="1" sqref="B3 B33 B62">
      <formula1>"chenal lentique,chenal lotique,chute,fosse de dissipation,mouille de concavité,plat courant,plat lentique,radier,rapide"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87"/>
  <sheetViews>
    <sheetView workbookViewId="0">
      <selection activeCell="F31" sqref="F31"/>
    </sheetView>
  </sheetViews>
  <sheetFormatPr baseColWidth="10" defaultRowHeight="15"/>
  <cols>
    <col min="2" max="2" width="16.140625" bestFit="1" customWidth="1"/>
    <col min="5" max="5" width="30.5703125" customWidth="1"/>
    <col min="6" max="6" width="20.28515625" customWidth="1"/>
    <col min="9" max="9" width="12.28515625" customWidth="1"/>
    <col min="10" max="10" width="13" customWidth="1"/>
    <col min="14" max="14" width="39.42578125" bestFit="1" customWidth="1"/>
  </cols>
  <sheetData>
    <row r="1" spans="1:15" ht="15.75">
      <c r="A1" s="240" t="s">
        <v>291</v>
      </c>
      <c r="B1" s="240"/>
      <c r="C1" s="4"/>
      <c r="D1" s="4"/>
      <c r="E1" s="4"/>
      <c r="F1" s="4"/>
      <c r="G1" s="4"/>
      <c r="H1" s="30"/>
      <c r="I1" s="30"/>
      <c r="J1" s="30"/>
      <c r="K1" s="30"/>
      <c r="L1" s="30"/>
    </row>
    <row r="2" spans="1:15" ht="25.5">
      <c r="A2" s="241" t="s">
        <v>27</v>
      </c>
      <c r="B2" s="5" t="s">
        <v>28</v>
      </c>
      <c r="C2" s="6"/>
      <c r="D2" s="6"/>
      <c r="E2" s="7"/>
      <c r="F2" s="8"/>
      <c r="G2" s="9"/>
      <c r="H2" s="30"/>
      <c r="I2" s="30"/>
      <c r="J2" s="30"/>
      <c r="K2" s="30"/>
      <c r="L2" s="30"/>
      <c r="N2" s="239" t="s">
        <v>289</v>
      </c>
      <c r="O2" s="239"/>
    </row>
    <row r="3" spans="1:15" ht="15" customHeight="1">
      <c r="A3" s="241"/>
      <c r="B3" s="242" t="s">
        <v>29</v>
      </c>
      <c r="C3" s="6"/>
      <c r="D3" s="6"/>
      <c r="E3" s="10" t="s">
        <v>30</v>
      </c>
      <c r="F3" s="176"/>
      <c r="G3" s="7"/>
      <c r="H3" s="30"/>
      <c r="I3" s="30"/>
      <c r="J3" s="30"/>
      <c r="K3" s="30"/>
      <c r="L3" s="30"/>
      <c r="N3" s="239"/>
      <c r="O3" s="239"/>
    </row>
    <row r="4" spans="1:15" ht="15.75">
      <c r="A4" s="241"/>
      <c r="B4" s="243"/>
      <c r="C4" s="11"/>
      <c r="D4" s="6"/>
      <c r="E4" s="12" t="s">
        <v>31</v>
      </c>
      <c r="F4" s="177"/>
      <c r="G4" s="178">
        <f>-F3</f>
        <v>0</v>
      </c>
      <c r="H4" s="30"/>
      <c r="I4" s="245" t="s">
        <v>256</v>
      </c>
      <c r="J4" s="245"/>
      <c r="K4" s="179"/>
      <c r="L4" s="30"/>
      <c r="N4" s="85" t="s">
        <v>287</v>
      </c>
      <c r="O4" s="83" t="e">
        <f>AVERAGE(K4,K34,K63)</f>
        <v>#DIV/0!</v>
      </c>
    </row>
    <row r="5" spans="1:15" ht="15.75">
      <c r="A5" s="6"/>
      <c r="B5" s="6"/>
      <c r="C5" s="6"/>
      <c r="D5" s="6"/>
      <c r="E5" s="12" t="s">
        <v>32</v>
      </c>
      <c r="F5" s="177"/>
      <c r="G5" s="178">
        <f>-F3</f>
        <v>0</v>
      </c>
      <c r="H5" s="30"/>
      <c r="I5" s="30"/>
      <c r="J5" s="30"/>
      <c r="K5" s="30"/>
      <c r="L5" s="30"/>
      <c r="N5" s="85" t="s">
        <v>288</v>
      </c>
      <c r="O5" s="86">
        <f>AVERAGE(C28,C58,C87)</f>
        <v>0</v>
      </c>
    </row>
    <row r="6" spans="1:15" ht="38.25">
      <c r="A6" s="6"/>
      <c r="B6" s="5" t="s">
        <v>33</v>
      </c>
      <c r="C6" s="5" t="s">
        <v>34</v>
      </c>
      <c r="D6" s="5" t="s">
        <v>35</v>
      </c>
      <c r="E6" s="14"/>
      <c r="F6" s="151"/>
      <c r="G6" s="13"/>
      <c r="H6" s="13"/>
      <c r="I6" s="13"/>
      <c r="J6" s="13"/>
      <c r="K6" s="13"/>
      <c r="L6" s="30"/>
    </row>
    <row r="7" spans="1:15" ht="15.75">
      <c r="A7" s="16" t="s">
        <v>36</v>
      </c>
      <c r="B7" s="171"/>
      <c r="C7" s="172"/>
      <c r="D7" s="175">
        <f t="shared" ref="D7:D26" si="0">C7*(-1)</f>
        <v>0</v>
      </c>
      <c r="E7" s="14"/>
      <c r="F7" s="151"/>
      <c r="G7" s="13"/>
      <c r="H7" s="13"/>
      <c r="I7" s="13"/>
      <c r="J7" s="13"/>
      <c r="K7" s="13"/>
      <c r="L7" s="30"/>
    </row>
    <row r="8" spans="1:15" ht="15.75">
      <c r="A8" s="16" t="s">
        <v>37</v>
      </c>
      <c r="B8" s="171"/>
      <c r="C8" s="172"/>
      <c r="D8" s="175">
        <f t="shared" si="0"/>
        <v>0</v>
      </c>
      <c r="E8" s="14"/>
      <c r="F8" s="151"/>
      <c r="G8" s="13"/>
      <c r="H8" s="13"/>
      <c r="I8" s="13"/>
      <c r="J8" s="13"/>
      <c r="K8" s="13"/>
      <c r="L8" s="30"/>
    </row>
    <row r="9" spans="1:15" ht="15.75">
      <c r="A9" s="16" t="s">
        <v>38</v>
      </c>
      <c r="B9" s="171"/>
      <c r="C9" s="172"/>
      <c r="D9" s="175">
        <f t="shared" si="0"/>
        <v>0</v>
      </c>
      <c r="E9" s="14"/>
      <c r="F9" s="151"/>
      <c r="G9" s="13"/>
      <c r="H9" s="13"/>
      <c r="I9" s="13"/>
      <c r="J9" s="13"/>
      <c r="K9" s="13"/>
      <c r="L9" s="30"/>
    </row>
    <row r="10" spans="1:15" ht="15.75">
      <c r="A10" s="16" t="s">
        <v>39</v>
      </c>
      <c r="B10" s="171"/>
      <c r="C10" s="172"/>
      <c r="D10" s="175">
        <f t="shared" si="0"/>
        <v>0</v>
      </c>
      <c r="E10" s="14"/>
      <c r="F10" s="151"/>
      <c r="G10" s="13"/>
      <c r="H10" s="13"/>
      <c r="I10" s="13"/>
      <c r="J10" s="13"/>
      <c r="K10" s="13"/>
      <c r="L10" s="30"/>
    </row>
    <row r="11" spans="1:15" ht="15.75">
      <c r="A11" s="16" t="s">
        <v>40</v>
      </c>
      <c r="B11" s="171"/>
      <c r="C11" s="172"/>
      <c r="D11" s="175">
        <f t="shared" si="0"/>
        <v>0</v>
      </c>
      <c r="E11" s="14"/>
      <c r="F11" s="151"/>
      <c r="G11" s="13"/>
      <c r="H11" s="13"/>
      <c r="I11" s="13"/>
      <c r="J11" s="13"/>
      <c r="K11" s="13"/>
      <c r="L11" s="30"/>
    </row>
    <row r="12" spans="1:15" ht="15.75">
      <c r="A12" s="16" t="s">
        <v>41</v>
      </c>
      <c r="B12" s="171"/>
      <c r="C12" s="172"/>
      <c r="D12" s="175">
        <f t="shared" si="0"/>
        <v>0</v>
      </c>
      <c r="E12" s="14"/>
      <c r="F12" s="151"/>
      <c r="G12" s="13"/>
      <c r="H12" s="13"/>
      <c r="I12" s="13"/>
      <c r="J12" s="13"/>
      <c r="K12" s="13"/>
      <c r="L12" s="30"/>
    </row>
    <row r="13" spans="1:15" ht="15.75">
      <c r="A13" s="16" t="s">
        <v>42</v>
      </c>
      <c r="B13" s="171"/>
      <c r="C13" s="172"/>
      <c r="D13" s="175">
        <f t="shared" si="0"/>
        <v>0</v>
      </c>
      <c r="E13" s="14"/>
      <c r="F13" s="151"/>
      <c r="G13" s="13"/>
      <c r="H13" s="13"/>
      <c r="I13" s="13"/>
      <c r="J13" s="13"/>
      <c r="K13" s="13"/>
      <c r="L13" s="30"/>
    </row>
    <row r="14" spans="1:15" ht="15.75">
      <c r="A14" s="16" t="s">
        <v>43</v>
      </c>
      <c r="B14" s="171"/>
      <c r="C14" s="172"/>
      <c r="D14" s="175">
        <f t="shared" si="0"/>
        <v>0</v>
      </c>
      <c r="E14" s="14"/>
      <c r="F14" s="151"/>
      <c r="G14" s="13"/>
      <c r="H14" s="13"/>
      <c r="I14" s="13"/>
      <c r="J14" s="13"/>
      <c r="K14" s="13"/>
      <c r="L14" s="30"/>
    </row>
    <row r="15" spans="1:15" ht="15.75">
      <c r="A15" s="16" t="s">
        <v>44</v>
      </c>
      <c r="B15" s="171"/>
      <c r="C15" s="172"/>
      <c r="D15" s="175">
        <f t="shared" si="0"/>
        <v>0</v>
      </c>
      <c r="E15" s="14"/>
      <c r="F15" s="151"/>
      <c r="G15" s="13"/>
      <c r="H15" s="13"/>
      <c r="I15" s="13"/>
      <c r="J15" s="13"/>
      <c r="K15" s="13"/>
      <c r="L15" s="30"/>
    </row>
    <row r="16" spans="1:15" ht="15.75">
      <c r="A16" s="16" t="s">
        <v>45</v>
      </c>
      <c r="B16" s="171"/>
      <c r="C16" s="172"/>
      <c r="D16" s="175">
        <f t="shared" si="0"/>
        <v>0</v>
      </c>
      <c r="E16" s="14"/>
      <c r="F16" s="151"/>
      <c r="G16" s="13"/>
      <c r="H16" s="13"/>
      <c r="I16" s="13"/>
      <c r="J16" s="13"/>
      <c r="K16" s="13"/>
      <c r="L16" s="30"/>
    </row>
    <row r="17" spans="1:12" ht="15.75">
      <c r="A17" s="16" t="s">
        <v>46</v>
      </c>
      <c r="B17" s="171"/>
      <c r="C17" s="172"/>
      <c r="D17" s="175">
        <f t="shared" si="0"/>
        <v>0</v>
      </c>
      <c r="E17" s="14"/>
      <c r="F17" s="151"/>
      <c r="G17" s="13"/>
      <c r="H17" s="13"/>
      <c r="I17" s="13"/>
      <c r="J17" s="13"/>
      <c r="K17" s="13"/>
      <c r="L17" s="30"/>
    </row>
    <row r="18" spans="1:12" ht="15.75">
      <c r="A18" s="16" t="s">
        <v>47</v>
      </c>
      <c r="B18" s="171"/>
      <c r="C18" s="172"/>
      <c r="D18" s="175">
        <f t="shared" si="0"/>
        <v>0</v>
      </c>
      <c r="E18" s="14"/>
      <c r="F18" s="151"/>
      <c r="G18" s="13"/>
      <c r="H18" s="13"/>
      <c r="I18" s="13"/>
      <c r="J18" s="13"/>
      <c r="K18" s="13"/>
      <c r="L18" s="30"/>
    </row>
    <row r="19" spans="1:12" ht="15.75">
      <c r="A19" s="16" t="s">
        <v>48</v>
      </c>
      <c r="B19" s="171"/>
      <c r="C19" s="172"/>
      <c r="D19" s="175">
        <f t="shared" si="0"/>
        <v>0</v>
      </c>
      <c r="E19" s="14"/>
      <c r="F19" s="151"/>
      <c r="G19" s="13"/>
      <c r="H19" s="13"/>
      <c r="I19" s="13"/>
      <c r="J19" s="13"/>
      <c r="K19" s="13"/>
      <c r="L19" s="30"/>
    </row>
    <row r="20" spans="1:12" ht="15.75">
      <c r="A20" s="16" t="s">
        <v>49</v>
      </c>
      <c r="B20" s="171"/>
      <c r="C20" s="172"/>
      <c r="D20" s="175">
        <f t="shared" si="0"/>
        <v>0</v>
      </c>
      <c r="E20" s="14"/>
      <c r="F20" s="13"/>
      <c r="G20" s="13"/>
      <c r="H20" s="13"/>
      <c r="I20" s="13"/>
      <c r="J20" s="13"/>
      <c r="K20" s="13"/>
      <c r="L20" s="30"/>
    </row>
    <row r="21" spans="1:12" ht="15.75">
      <c r="A21" s="16" t="s">
        <v>50</v>
      </c>
      <c r="B21" s="171"/>
      <c r="C21" s="172"/>
      <c r="D21" s="175">
        <f t="shared" si="0"/>
        <v>0</v>
      </c>
      <c r="E21" s="14"/>
      <c r="F21" s="13"/>
      <c r="G21" s="13"/>
      <c r="H21" s="13"/>
      <c r="I21" s="13"/>
      <c r="J21" s="13"/>
      <c r="K21" s="13"/>
      <c r="L21" s="30"/>
    </row>
    <row r="22" spans="1:12" ht="15.75">
      <c r="A22" s="16" t="s">
        <v>51</v>
      </c>
      <c r="B22" s="171"/>
      <c r="C22" s="172"/>
      <c r="D22" s="175">
        <f>C22*(-1)</f>
        <v>0</v>
      </c>
      <c r="E22" s="14"/>
      <c r="F22" s="13"/>
      <c r="G22" s="13"/>
      <c r="H22" s="13"/>
      <c r="I22" s="13"/>
      <c r="J22" s="13"/>
      <c r="K22" s="13"/>
      <c r="L22" s="30"/>
    </row>
    <row r="23" spans="1:12" ht="15.75">
      <c r="A23" s="16" t="s">
        <v>52</v>
      </c>
      <c r="B23" s="171"/>
      <c r="C23" s="172"/>
      <c r="D23" s="175">
        <f t="shared" si="0"/>
        <v>0</v>
      </c>
      <c r="E23" s="14"/>
      <c r="F23" s="13"/>
      <c r="G23" s="13"/>
      <c r="H23" s="13"/>
      <c r="I23" s="13"/>
      <c r="J23" s="13"/>
      <c r="K23" s="13"/>
      <c r="L23" s="30"/>
    </row>
    <row r="24" spans="1:12" ht="15.75">
      <c r="A24" s="16" t="s">
        <v>53</v>
      </c>
      <c r="B24" s="171"/>
      <c r="C24" s="172"/>
      <c r="D24" s="175">
        <f t="shared" si="0"/>
        <v>0</v>
      </c>
      <c r="E24" s="13"/>
      <c r="F24" s="13"/>
      <c r="G24" s="13"/>
      <c r="H24" s="13"/>
      <c r="I24" s="13"/>
      <c r="J24" s="13"/>
      <c r="K24" s="13"/>
      <c r="L24" s="30"/>
    </row>
    <row r="25" spans="1:12" ht="15.75">
      <c r="A25" s="16" t="s">
        <v>54</v>
      </c>
      <c r="B25" s="171"/>
      <c r="C25" s="172"/>
      <c r="D25" s="175">
        <f t="shared" si="0"/>
        <v>0</v>
      </c>
      <c r="E25" s="13"/>
      <c r="F25" s="244"/>
      <c r="G25" s="244"/>
      <c r="H25" s="244"/>
      <c r="I25" s="244"/>
      <c r="J25" s="17"/>
      <c r="K25" s="13"/>
      <c r="L25" s="30"/>
    </row>
    <row r="26" spans="1:12">
      <c r="A26" s="16" t="s">
        <v>55</v>
      </c>
      <c r="B26" s="171"/>
      <c r="C26" s="172"/>
      <c r="D26" s="175">
        <f t="shared" si="0"/>
        <v>0</v>
      </c>
      <c r="E26" s="13"/>
      <c r="F26" s="13"/>
      <c r="G26" s="244"/>
      <c r="H26" s="244"/>
      <c r="I26" s="244"/>
      <c r="J26" s="244"/>
      <c r="K26" s="17"/>
      <c r="L26" s="13"/>
    </row>
    <row r="27" spans="1:12">
      <c r="A27" s="13"/>
      <c r="B27" s="151"/>
      <c r="D27" s="151"/>
      <c r="E27" s="13"/>
      <c r="F27" s="13"/>
      <c r="G27" s="244"/>
      <c r="H27" s="244"/>
      <c r="I27" s="244"/>
      <c r="J27" s="244"/>
      <c r="K27" s="17"/>
      <c r="L27" s="13"/>
    </row>
    <row r="28" spans="1:12">
      <c r="A28" s="13"/>
      <c r="B28" s="82" t="s">
        <v>286</v>
      </c>
      <c r="C28" s="81">
        <f>MAX(C7:C26)</f>
        <v>0</v>
      </c>
      <c r="D28" s="151"/>
      <c r="E28" s="13"/>
      <c r="F28" s="13"/>
      <c r="G28" s="13"/>
      <c r="H28" s="13"/>
      <c r="I28" s="13"/>
      <c r="J28" s="13"/>
      <c r="K28" s="13"/>
      <c r="L28" s="13"/>
    </row>
    <row r="29" spans="1:12">
      <c r="A29" s="13"/>
      <c r="B29" s="151"/>
      <c r="C29" s="151"/>
      <c r="D29" s="151"/>
    </row>
    <row r="30" spans="1:12">
      <c r="A30" s="40"/>
      <c r="B30" s="40"/>
      <c r="C30" s="40"/>
      <c r="D30" s="40"/>
      <c r="E30" s="40"/>
      <c r="F30" s="40"/>
      <c r="G30" s="40"/>
    </row>
    <row r="31" spans="1:12" ht="15.75">
      <c r="A31" s="240" t="s">
        <v>291</v>
      </c>
      <c r="B31" s="24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 ht="25.5">
      <c r="A32" s="241" t="s">
        <v>170</v>
      </c>
      <c r="B32" s="5" t="s">
        <v>28</v>
      </c>
      <c r="C32" s="6"/>
      <c r="D32" s="6"/>
      <c r="E32" s="7"/>
      <c r="F32" s="8"/>
      <c r="G32" s="9"/>
      <c r="H32" s="30"/>
      <c r="I32" s="30"/>
      <c r="J32" s="30"/>
      <c r="K32" s="30"/>
      <c r="L32" s="30"/>
    </row>
    <row r="33" spans="1:12" ht="15.75">
      <c r="A33" s="241"/>
      <c r="B33" s="242" t="s">
        <v>29</v>
      </c>
      <c r="C33" s="6"/>
      <c r="D33" s="6"/>
      <c r="E33" s="10" t="s">
        <v>30</v>
      </c>
      <c r="F33" s="176"/>
      <c r="G33" s="7"/>
      <c r="H33" s="30"/>
      <c r="I33" s="30"/>
      <c r="J33" s="30"/>
      <c r="K33" s="30"/>
      <c r="L33" s="30"/>
    </row>
    <row r="34" spans="1:12" ht="15.75">
      <c r="A34" s="241"/>
      <c r="B34" s="243"/>
      <c r="C34" s="11"/>
      <c r="D34" s="6"/>
      <c r="E34" s="12" t="s">
        <v>31</v>
      </c>
      <c r="F34" s="177"/>
      <c r="G34" s="178">
        <f>-F33</f>
        <v>0</v>
      </c>
      <c r="H34" s="30"/>
      <c r="I34" s="245" t="s">
        <v>256</v>
      </c>
      <c r="J34" s="245"/>
      <c r="K34" s="179"/>
      <c r="L34" s="30"/>
    </row>
    <row r="35" spans="1:12" ht="15.75">
      <c r="A35" s="6"/>
      <c r="B35" s="6"/>
      <c r="C35" s="6"/>
      <c r="D35" s="6"/>
      <c r="E35" s="12" t="s">
        <v>32</v>
      </c>
      <c r="F35" s="177"/>
      <c r="G35" s="178">
        <f>-F33</f>
        <v>0</v>
      </c>
      <c r="H35" s="30"/>
      <c r="I35" s="30"/>
      <c r="J35" s="30"/>
      <c r="K35" s="30"/>
      <c r="L35" s="30"/>
    </row>
    <row r="36" spans="1:12" ht="38.25">
      <c r="A36" s="6"/>
      <c r="B36" s="5" t="s">
        <v>33</v>
      </c>
      <c r="C36" s="5" t="s">
        <v>34</v>
      </c>
      <c r="D36" s="5" t="s">
        <v>35</v>
      </c>
      <c r="E36" s="14"/>
      <c r="F36" s="151"/>
      <c r="G36" s="13"/>
      <c r="H36" s="13"/>
      <c r="I36" s="13"/>
      <c r="J36" s="13"/>
      <c r="K36" s="13"/>
      <c r="L36" s="30"/>
    </row>
    <row r="37" spans="1:12" ht="15.75">
      <c r="A37" s="16" t="s">
        <v>36</v>
      </c>
      <c r="B37" s="171"/>
      <c r="C37" s="172"/>
      <c r="D37" s="58">
        <f t="shared" ref="D37:D51" si="1">C37*(-1)</f>
        <v>0</v>
      </c>
      <c r="E37" s="14"/>
      <c r="F37" s="151"/>
      <c r="G37" s="13"/>
      <c r="H37" s="13"/>
      <c r="I37" s="13"/>
      <c r="J37" s="13"/>
      <c r="K37" s="13"/>
      <c r="L37" s="30"/>
    </row>
    <row r="38" spans="1:12" ht="15.75">
      <c r="A38" s="16" t="s">
        <v>37</v>
      </c>
      <c r="B38" s="171"/>
      <c r="C38" s="172"/>
      <c r="D38" s="58">
        <f t="shared" si="1"/>
        <v>0</v>
      </c>
      <c r="E38" s="14"/>
      <c r="F38" s="151"/>
      <c r="G38" s="13"/>
      <c r="H38" s="13"/>
      <c r="I38" s="13"/>
      <c r="J38" s="13"/>
      <c r="K38" s="13"/>
      <c r="L38" s="30"/>
    </row>
    <row r="39" spans="1:12" ht="15.75">
      <c r="A39" s="16" t="s">
        <v>38</v>
      </c>
      <c r="B39" s="171"/>
      <c r="C39" s="172"/>
      <c r="D39" s="58">
        <f t="shared" si="1"/>
        <v>0</v>
      </c>
      <c r="E39" s="14"/>
      <c r="F39" s="151"/>
      <c r="G39" s="13"/>
      <c r="H39" s="13"/>
      <c r="I39" s="13"/>
      <c r="J39" s="13"/>
      <c r="K39" s="13"/>
      <c r="L39" s="30"/>
    </row>
    <row r="40" spans="1:12" ht="15.75">
      <c r="A40" s="16" t="s">
        <v>39</v>
      </c>
      <c r="B40" s="171"/>
      <c r="C40" s="172"/>
      <c r="D40" s="58">
        <f t="shared" si="1"/>
        <v>0</v>
      </c>
      <c r="E40" s="14"/>
      <c r="F40" s="151"/>
      <c r="G40" s="13"/>
      <c r="H40" s="13"/>
      <c r="I40" s="13"/>
      <c r="J40" s="13"/>
      <c r="K40" s="13"/>
      <c r="L40" s="30"/>
    </row>
    <row r="41" spans="1:12" ht="15.75">
      <c r="A41" s="16" t="s">
        <v>40</v>
      </c>
      <c r="B41" s="171"/>
      <c r="C41" s="172"/>
      <c r="D41" s="58">
        <f t="shared" si="1"/>
        <v>0</v>
      </c>
      <c r="E41" s="14"/>
      <c r="F41" s="151"/>
      <c r="G41" s="13"/>
      <c r="H41" s="13"/>
      <c r="I41" s="13"/>
      <c r="J41" s="13"/>
      <c r="K41" s="13"/>
      <c r="L41" s="30"/>
    </row>
    <row r="42" spans="1:12" ht="15.75">
      <c r="A42" s="16" t="s">
        <v>41</v>
      </c>
      <c r="B42" s="171"/>
      <c r="C42" s="172"/>
      <c r="D42" s="58">
        <f t="shared" si="1"/>
        <v>0</v>
      </c>
      <c r="E42" s="14"/>
      <c r="F42" s="151"/>
      <c r="G42" s="13"/>
      <c r="H42" s="13"/>
      <c r="I42" s="13"/>
      <c r="J42" s="13"/>
      <c r="K42" s="13"/>
      <c r="L42" s="30"/>
    </row>
    <row r="43" spans="1:12" ht="15.75">
      <c r="A43" s="16" t="s">
        <v>42</v>
      </c>
      <c r="B43" s="171"/>
      <c r="C43" s="172"/>
      <c r="D43" s="58">
        <f t="shared" si="1"/>
        <v>0</v>
      </c>
      <c r="E43" s="14"/>
      <c r="F43" s="151"/>
      <c r="G43" s="13"/>
      <c r="H43" s="13"/>
      <c r="I43" s="13"/>
      <c r="J43" s="13"/>
      <c r="K43" s="13"/>
      <c r="L43" s="30"/>
    </row>
    <row r="44" spans="1:12" ht="15.75">
      <c r="A44" s="16" t="s">
        <v>43</v>
      </c>
      <c r="B44" s="171"/>
      <c r="C44" s="172"/>
      <c r="D44" s="58">
        <f t="shared" si="1"/>
        <v>0</v>
      </c>
      <c r="E44" s="14"/>
      <c r="F44" s="151"/>
      <c r="G44" s="13"/>
      <c r="H44" s="13"/>
      <c r="I44" s="13"/>
      <c r="J44" s="13"/>
      <c r="K44" s="13"/>
      <c r="L44" s="30"/>
    </row>
    <row r="45" spans="1:12" ht="15.75">
      <c r="A45" s="16" t="s">
        <v>44</v>
      </c>
      <c r="B45" s="171"/>
      <c r="C45" s="172"/>
      <c r="D45" s="58">
        <f t="shared" si="1"/>
        <v>0</v>
      </c>
      <c r="E45" s="14"/>
      <c r="F45" s="151"/>
      <c r="G45" s="13"/>
      <c r="H45" s="13"/>
      <c r="I45" s="13"/>
      <c r="J45" s="13"/>
      <c r="K45" s="13"/>
      <c r="L45" s="30"/>
    </row>
    <row r="46" spans="1:12" ht="15.75">
      <c r="A46" s="16" t="s">
        <v>45</v>
      </c>
      <c r="B46" s="171"/>
      <c r="C46" s="172"/>
      <c r="D46" s="58">
        <f t="shared" si="1"/>
        <v>0</v>
      </c>
      <c r="E46" s="14"/>
      <c r="F46" s="151"/>
      <c r="G46" s="13"/>
      <c r="H46" s="13"/>
      <c r="I46" s="13"/>
      <c r="J46" s="13"/>
      <c r="K46" s="13"/>
      <c r="L46" s="30"/>
    </row>
    <row r="47" spans="1:12" ht="15.75">
      <c r="A47" s="16" t="s">
        <v>46</v>
      </c>
      <c r="B47" s="171"/>
      <c r="C47" s="172"/>
      <c r="D47" s="58">
        <f t="shared" si="1"/>
        <v>0</v>
      </c>
      <c r="E47" s="14"/>
      <c r="F47" s="151"/>
      <c r="G47" s="13"/>
      <c r="H47" s="13"/>
      <c r="I47" s="13"/>
      <c r="J47" s="13"/>
      <c r="K47" s="13"/>
      <c r="L47" s="30"/>
    </row>
    <row r="48" spans="1:12" ht="15.75">
      <c r="A48" s="16" t="s">
        <v>47</v>
      </c>
      <c r="B48" s="171"/>
      <c r="C48" s="172"/>
      <c r="D48" s="58">
        <f t="shared" si="1"/>
        <v>0</v>
      </c>
      <c r="E48" s="14"/>
      <c r="F48" s="151"/>
      <c r="G48" s="13"/>
      <c r="H48" s="13"/>
      <c r="I48" s="13"/>
      <c r="J48" s="13"/>
      <c r="K48" s="13"/>
      <c r="L48" s="30"/>
    </row>
    <row r="49" spans="1:12" ht="15.75">
      <c r="A49" s="16" t="s">
        <v>48</v>
      </c>
      <c r="B49" s="171"/>
      <c r="C49" s="172"/>
      <c r="D49" s="58">
        <f t="shared" si="1"/>
        <v>0</v>
      </c>
      <c r="E49" s="14"/>
      <c r="F49" s="151"/>
      <c r="G49" s="13"/>
      <c r="H49" s="13"/>
      <c r="I49" s="13"/>
      <c r="J49" s="13"/>
      <c r="K49" s="13"/>
      <c r="L49" s="30"/>
    </row>
    <row r="50" spans="1:12" ht="15.75">
      <c r="A50" s="16" t="s">
        <v>49</v>
      </c>
      <c r="B50" s="171"/>
      <c r="C50" s="172"/>
      <c r="D50" s="58">
        <f t="shared" si="1"/>
        <v>0</v>
      </c>
      <c r="E50" s="14"/>
      <c r="F50" s="13"/>
      <c r="G50" s="13"/>
      <c r="H50" s="13"/>
      <c r="I50" s="13"/>
      <c r="J50" s="13"/>
      <c r="K50" s="13"/>
      <c r="L50" s="30"/>
    </row>
    <row r="51" spans="1:12" ht="15.75">
      <c r="A51" s="16" t="s">
        <v>50</v>
      </c>
      <c r="B51" s="171"/>
      <c r="C51" s="172"/>
      <c r="D51" s="58">
        <f t="shared" si="1"/>
        <v>0</v>
      </c>
      <c r="E51" s="14"/>
      <c r="F51" s="13"/>
      <c r="G51" s="13"/>
      <c r="H51" s="13"/>
      <c r="I51" s="13"/>
      <c r="J51" s="13"/>
      <c r="K51" s="13"/>
      <c r="L51" s="30"/>
    </row>
    <row r="52" spans="1:12" ht="15.75">
      <c r="A52" s="16" t="s">
        <v>51</v>
      </c>
      <c r="B52" s="171"/>
      <c r="C52" s="172"/>
      <c r="D52" s="58">
        <f>C52*(-1)</f>
        <v>0</v>
      </c>
      <c r="E52" s="14"/>
      <c r="F52" s="13"/>
      <c r="G52" s="13"/>
      <c r="H52" s="13"/>
      <c r="I52" s="13"/>
      <c r="J52" s="13"/>
      <c r="K52" s="13"/>
      <c r="L52" s="30"/>
    </row>
    <row r="53" spans="1:12" ht="15.75">
      <c r="A53" s="16" t="s">
        <v>52</v>
      </c>
      <c r="B53" s="171"/>
      <c r="C53" s="172"/>
      <c r="D53" s="58">
        <f t="shared" ref="D53:D56" si="2">C53*(-1)</f>
        <v>0</v>
      </c>
      <c r="E53" s="14"/>
      <c r="F53" s="13"/>
      <c r="G53" s="13"/>
      <c r="H53" s="13"/>
      <c r="I53" s="13"/>
      <c r="J53" s="13"/>
      <c r="K53" s="13"/>
      <c r="L53" s="30"/>
    </row>
    <row r="54" spans="1:12" ht="15.75">
      <c r="A54" s="16" t="s">
        <v>53</v>
      </c>
      <c r="B54" s="171"/>
      <c r="C54" s="172"/>
      <c r="D54" s="58">
        <f t="shared" si="2"/>
        <v>0</v>
      </c>
      <c r="E54" s="13"/>
      <c r="F54" s="13"/>
      <c r="G54" s="13"/>
      <c r="H54" s="13"/>
      <c r="I54" s="13"/>
      <c r="J54" s="13"/>
      <c r="K54" s="13"/>
      <c r="L54" s="30"/>
    </row>
    <row r="55" spans="1:12" ht="15.75">
      <c r="A55" s="16" t="s">
        <v>54</v>
      </c>
      <c r="B55" s="171"/>
      <c r="C55" s="172"/>
      <c r="D55" s="58">
        <f t="shared" si="2"/>
        <v>0</v>
      </c>
      <c r="E55" s="13"/>
      <c r="F55" s="244"/>
      <c r="G55" s="244"/>
      <c r="H55" s="244"/>
      <c r="I55" s="244"/>
      <c r="J55" s="17"/>
      <c r="K55" s="13"/>
      <c r="L55" s="30"/>
    </row>
    <row r="56" spans="1:12">
      <c r="A56" s="16" t="s">
        <v>55</v>
      </c>
      <c r="B56" s="171"/>
      <c r="C56" s="172"/>
      <c r="D56" s="58">
        <f t="shared" si="2"/>
        <v>0</v>
      </c>
      <c r="E56" s="13"/>
      <c r="F56" s="13"/>
      <c r="G56" s="244"/>
      <c r="H56" s="244"/>
      <c r="I56" s="244"/>
      <c r="J56" s="244"/>
      <c r="K56" s="17"/>
      <c r="L56" s="13"/>
    </row>
    <row r="57" spans="1:12">
      <c r="A57" s="13"/>
      <c r="B57" s="151"/>
      <c r="C57" s="151"/>
      <c r="D57" s="151"/>
      <c r="E57" s="13"/>
      <c r="F57" s="13"/>
      <c r="G57" s="244"/>
      <c r="H57" s="244"/>
      <c r="I57" s="244"/>
      <c r="J57" s="244"/>
      <c r="K57" s="17"/>
      <c r="L57" s="13"/>
    </row>
    <row r="58" spans="1:12">
      <c r="B58" s="82" t="s">
        <v>286</v>
      </c>
      <c r="C58" s="81">
        <f>MAX(C37:C56)</f>
        <v>0</v>
      </c>
    </row>
    <row r="59" spans="1:12">
      <c r="B59" s="89"/>
    </row>
    <row r="60" spans="1:12" ht="15.75">
      <c r="A60" s="240" t="s">
        <v>291</v>
      </c>
      <c r="B60" s="24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 ht="25.5">
      <c r="A61" s="241" t="s">
        <v>171</v>
      </c>
      <c r="B61" s="5" t="s">
        <v>28</v>
      </c>
      <c r="C61" s="6"/>
      <c r="D61" s="6"/>
      <c r="E61" s="7"/>
      <c r="F61" s="8"/>
      <c r="G61" s="9"/>
      <c r="H61" s="30"/>
      <c r="I61" s="30"/>
      <c r="J61" s="30"/>
      <c r="K61" s="30"/>
      <c r="L61" s="30"/>
    </row>
    <row r="62" spans="1:12" ht="15.75">
      <c r="A62" s="241"/>
      <c r="B62" s="242" t="s">
        <v>29</v>
      </c>
      <c r="C62" s="6"/>
      <c r="D62" s="6"/>
      <c r="E62" s="10" t="s">
        <v>30</v>
      </c>
      <c r="F62" s="176"/>
      <c r="G62" s="7"/>
      <c r="H62" s="30"/>
      <c r="I62" s="30"/>
      <c r="J62" s="30"/>
      <c r="K62" s="30"/>
      <c r="L62" s="30"/>
    </row>
    <row r="63" spans="1:12" ht="15.75">
      <c r="A63" s="241"/>
      <c r="B63" s="243"/>
      <c r="C63" s="11"/>
      <c r="D63" s="6"/>
      <c r="E63" s="12" t="s">
        <v>31</v>
      </c>
      <c r="F63" s="177"/>
      <c r="G63" s="178">
        <f>-F62</f>
        <v>0</v>
      </c>
      <c r="H63" s="30"/>
      <c r="I63" s="245" t="s">
        <v>256</v>
      </c>
      <c r="J63" s="245"/>
      <c r="K63" s="179"/>
      <c r="L63" s="30"/>
    </row>
    <row r="64" spans="1:12" ht="15.75">
      <c r="A64" s="6"/>
      <c r="B64" s="6"/>
      <c r="C64" s="6"/>
      <c r="D64" s="6"/>
      <c r="E64" s="12" t="s">
        <v>32</v>
      </c>
      <c r="F64" s="177"/>
      <c r="G64" s="178">
        <f>-F62</f>
        <v>0</v>
      </c>
      <c r="H64" s="30"/>
      <c r="I64" s="30"/>
      <c r="J64" s="30"/>
      <c r="K64" s="30"/>
      <c r="L64" s="30"/>
    </row>
    <row r="65" spans="1:12" ht="38.25">
      <c r="A65" s="6"/>
      <c r="B65" s="5" t="s">
        <v>33</v>
      </c>
      <c r="C65" s="5" t="s">
        <v>34</v>
      </c>
      <c r="D65" s="5" t="s">
        <v>35</v>
      </c>
      <c r="E65" s="14"/>
      <c r="F65" s="151"/>
      <c r="G65" s="13"/>
      <c r="H65" s="13"/>
      <c r="I65" s="13"/>
      <c r="J65" s="13"/>
      <c r="K65" s="13"/>
      <c r="L65" s="30"/>
    </row>
    <row r="66" spans="1:12" ht="15.75">
      <c r="A66" s="16" t="s">
        <v>36</v>
      </c>
      <c r="B66" s="171"/>
      <c r="C66" s="172"/>
      <c r="D66" s="58">
        <f t="shared" ref="D66:D80" si="3">C66*(-1)</f>
        <v>0</v>
      </c>
      <c r="E66" s="14"/>
      <c r="F66" s="151"/>
      <c r="G66" s="13"/>
      <c r="H66" s="13"/>
      <c r="I66" s="13"/>
      <c r="J66" s="13"/>
      <c r="K66" s="13"/>
      <c r="L66" s="30"/>
    </row>
    <row r="67" spans="1:12" ht="15.75">
      <c r="A67" s="16" t="s">
        <v>37</v>
      </c>
      <c r="B67" s="171"/>
      <c r="C67" s="172"/>
      <c r="D67" s="58">
        <f t="shared" si="3"/>
        <v>0</v>
      </c>
      <c r="E67" s="14"/>
      <c r="F67" s="151"/>
      <c r="G67" s="13"/>
      <c r="H67" s="13"/>
      <c r="I67" s="13"/>
      <c r="J67" s="13"/>
      <c r="K67" s="13"/>
      <c r="L67" s="30"/>
    </row>
    <row r="68" spans="1:12" ht="15.75">
      <c r="A68" s="16" t="s">
        <v>38</v>
      </c>
      <c r="B68" s="171"/>
      <c r="C68" s="172"/>
      <c r="D68" s="58">
        <f t="shared" si="3"/>
        <v>0</v>
      </c>
      <c r="E68" s="14"/>
      <c r="F68" s="151"/>
      <c r="G68" s="13"/>
      <c r="H68" s="13"/>
      <c r="I68" s="13"/>
      <c r="J68" s="13"/>
      <c r="K68" s="13"/>
      <c r="L68" s="30"/>
    </row>
    <row r="69" spans="1:12" ht="15.75">
      <c r="A69" s="16" t="s">
        <v>39</v>
      </c>
      <c r="B69" s="171"/>
      <c r="C69" s="172"/>
      <c r="D69" s="58">
        <f t="shared" si="3"/>
        <v>0</v>
      </c>
      <c r="E69" s="14"/>
      <c r="F69" s="151"/>
      <c r="G69" s="13"/>
      <c r="H69" s="13"/>
      <c r="I69" s="13"/>
      <c r="J69" s="13"/>
      <c r="K69" s="13"/>
      <c r="L69" s="30"/>
    </row>
    <row r="70" spans="1:12" ht="15.75">
      <c r="A70" s="16" t="s">
        <v>40</v>
      </c>
      <c r="B70" s="171"/>
      <c r="C70" s="172"/>
      <c r="D70" s="58">
        <f t="shared" si="3"/>
        <v>0</v>
      </c>
      <c r="E70" s="14"/>
      <c r="F70" s="151"/>
      <c r="G70" s="13"/>
      <c r="H70" s="13"/>
      <c r="I70" s="13"/>
      <c r="J70" s="13"/>
      <c r="K70" s="13"/>
      <c r="L70" s="30"/>
    </row>
    <row r="71" spans="1:12" ht="15.75">
      <c r="A71" s="16" t="s">
        <v>41</v>
      </c>
      <c r="B71" s="171"/>
      <c r="C71" s="172"/>
      <c r="D71" s="58">
        <f t="shared" si="3"/>
        <v>0</v>
      </c>
      <c r="E71" s="14"/>
      <c r="F71" s="151"/>
      <c r="G71" s="13"/>
      <c r="H71" s="13"/>
      <c r="I71" s="13"/>
      <c r="J71" s="13"/>
      <c r="K71" s="13"/>
      <c r="L71" s="30"/>
    </row>
    <row r="72" spans="1:12" ht="15.75">
      <c r="A72" s="16" t="s">
        <v>42</v>
      </c>
      <c r="B72" s="171"/>
      <c r="C72" s="172"/>
      <c r="D72" s="58">
        <f t="shared" si="3"/>
        <v>0</v>
      </c>
      <c r="E72" s="14"/>
      <c r="F72" s="151"/>
      <c r="G72" s="13"/>
      <c r="H72" s="13"/>
      <c r="I72" s="13"/>
      <c r="J72" s="13"/>
      <c r="K72" s="13"/>
      <c r="L72" s="30"/>
    </row>
    <row r="73" spans="1:12" ht="15.75">
      <c r="A73" s="16" t="s">
        <v>43</v>
      </c>
      <c r="B73" s="171"/>
      <c r="C73" s="172"/>
      <c r="D73" s="58">
        <f t="shared" si="3"/>
        <v>0</v>
      </c>
      <c r="E73" s="14"/>
      <c r="F73" s="151"/>
      <c r="G73" s="13"/>
      <c r="H73" s="13"/>
      <c r="I73" s="13"/>
      <c r="J73" s="13"/>
      <c r="K73" s="13"/>
      <c r="L73" s="30"/>
    </row>
    <row r="74" spans="1:12" ht="15.75">
      <c r="A74" s="16" t="s">
        <v>44</v>
      </c>
      <c r="B74" s="171"/>
      <c r="C74" s="172"/>
      <c r="D74" s="58">
        <f t="shared" si="3"/>
        <v>0</v>
      </c>
      <c r="E74" s="14"/>
      <c r="F74" s="151"/>
      <c r="G74" s="13"/>
      <c r="H74" s="13"/>
      <c r="I74" s="13"/>
      <c r="J74" s="13"/>
      <c r="K74" s="13"/>
      <c r="L74" s="30"/>
    </row>
    <row r="75" spans="1:12" ht="15.75">
      <c r="A75" s="16" t="s">
        <v>45</v>
      </c>
      <c r="B75" s="171"/>
      <c r="C75" s="172"/>
      <c r="D75" s="58">
        <f t="shared" si="3"/>
        <v>0</v>
      </c>
      <c r="E75" s="14"/>
      <c r="F75" s="151"/>
      <c r="G75" s="13"/>
      <c r="H75" s="13"/>
      <c r="I75" s="13"/>
      <c r="J75" s="13"/>
      <c r="K75" s="13"/>
      <c r="L75" s="30"/>
    </row>
    <row r="76" spans="1:12" ht="15.75">
      <c r="A76" s="16" t="s">
        <v>46</v>
      </c>
      <c r="B76" s="171"/>
      <c r="C76" s="172"/>
      <c r="D76" s="58">
        <f t="shared" si="3"/>
        <v>0</v>
      </c>
      <c r="E76" s="14"/>
      <c r="F76" s="151"/>
      <c r="G76" s="13"/>
      <c r="H76" s="13"/>
      <c r="I76" s="13"/>
      <c r="J76" s="13"/>
      <c r="K76" s="13"/>
      <c r="L76" s="30"/>
    </row>
    <row r="77" spans="1:12" ht="15.75">
      <c r="A77" s="16" t="s">
        <v>47</v>
      </c>
      <c r="B77" s="171"/>
      <c r="C77" s="172"/>
      <c r="D77" s="58">
        <f t="shared" si="3"/>
        <v>0</v>
      </c>
      <c r="E77" s="14"/>
      <c r="F77" s="151"/>
      <c r="G77" s="13"/>
      <c r="H77" s="13"/>
      <c r="I77" s="13"/>
      <c r="J77" s="13"/>
      <c r="K77" s="13"/>
      <c r="L77" s="30"/>
    </row>
    <row r="78" spans="1:12" ht="15.75">
      <c r="A78" s="16" t="s">
        <v>48</v>
      </c>
      <c r="B78" s="171"/>
      <c r="C78" s="172"/>
      <c r="D78" s="58">
        <f t="shared" si="3"/>
        <v>0</v>
      </c>
      <c r="E78" s="14"/>
      <c r="F78" s="151"/>
      <c r="G78" s="13"/>
      <c r="H78" s="13"/>
      <c r="I78" s="13"/>
      <c r="J78" s="13"/>
      <c r="K78" s="13"/>
      <c r="L78" s="30"/>
    </row>
    <row r="79" spans="1:12" ht="15.75">
      <c r="A79" s="16" t="s">
        <v>49</v>
      </c>
      <c r="B79" s="171"/>
      <c r="C79" s="172"/>
      <c r="D79" s="58">
        <f t="shared" si="3"/>
        <v>0</v>
      </c>
      <c r="E79" s="14"/>
      <c r="F79" s="13"/>
      <c r="G79" s="13"/>
      <c r="H79" s="13"/>
      <c r="I79" s="13"/>
      <c r="J79" s="13"/>
      <c r="K79" s="13"/>
      <c r="L79" s="30"/>
    </row>
    <row r="80" spans="1:12" ht="15.75">
      <c r="A80" s="16" t="s">
        <v>50</v>
      </c>
      <c r="B80" s="171"/>
      <c r="C80" s="172"/>
      <c r="D80" s="58">
        <f t="shared" si="3"/>
        <v>0</v>
      </c>
      <c r="E80" s="14"/>
      <c r="F80" s="13"/>
      <c r="G80" s="13"/>
      <c r="H80" s="13"/>
      <c r="I80" s="13"/>
      <c r="J80" s="13"/>
      <c r="K80" s="13"/>
      <c r="L80" s="30"/>
    </row>
    <row r="81" spans="1:12" ht="15.75">
      <c r="A81" s="16" t="s">
        <v>51</v>
      </c>
      <c r="B81" s="171"/>
      <c r="C81" s="172"/>
      <c r="D81" s="58">
        <f>C81*(-1)</f>
        <v>0</v>
      </c>
      <c r="E81" s="14"/>
      <c r="F81" s="13"/>
      <c r="G81" s="13"/>
      <c r="H81" s="13"/>
      <c r="I81" s="13"/>
      <c r="J81" s="13"/>
      <c r="K81" s="13"/>
      <c r="L81" s="30"/>
    </row>
    <row r="82" spans="1:12" ht="15.75">
      <c r="A82" s="16" t="s">
        <v>52</v>
      </c>
      <c r="B82" s="171"/>
      <c r="C82" s="172"/>
      <c r="D82" s="58">
        <f t="shared" ref="D82:D85" si="4">C82*(-1)</f>
        <v>0</v>
      </c>
      <c r="E82" s="14"/>
      <c r="F82" s="13"/>
      <c r="G82" s="13"/>
      <c r="H82" s="13"/>
      <c r="I82" s="13"/>
      <c r="J82" s="13"/>
      <c r="K82" s="13"/>
      <c r="L82" s="30"/>
    </row>
    <row r="83" spans="1:12" ht="15.75">
      <c r="A83" s="16" t="s">
        <v>53</v>
      </c>
      <c r="B83" s="171"/>
      <c r="C83" s="172"/>
      <c r="D83" s="58">
        <f t="shared" si="4"/>
        <v>0</v>
      </c>
      <c r="E83" s="13"/>
      <c r="F83" s="13"/>
      <c r="G83" s="13"/>
      <c r="H83" s="13"/>
      <c r="I83" s="13"/>
      <c r="J83" s="13"/>
      <c r="K83" s="13"/>
      <c r="L83" s="30"/>
    </row>
    <row r="84" spans="1:12" ht="15.75">
      <c r="A84" s="16" t="s">
        <v>54</v>
      </c>
      <c r="B84" s="171"/>
      <c r="C84" s="172"/>
      <c r="D84" s="58">
        <f t="shared" si="4"/>
        <v>0</v>
      </c>
      <c r="E84" s="13"/>
      <c r="F84" s="244"/>
      <c r="G84" s="244"/>
      <c r="H84" s="244"/>
      <c r="I84" s="244"/>
      <c r="J84" s="17"/>
      <c r="K84" s="13"/>
      <c r="L84" s="30"/>
    </row>
    <row r="85" spans="1:12">
      <c r="A85" s="16" t="s">
        <v>55</v>
      </c>
      <c r="B85" s="171"/>
      <c r="C85" s="172"/>
      <c r="D85" s="58">
        <f t="shared" si="4"/>
        <v>0</v>
      </c>
      <c r="E85" s="13"/>
      <c r="F85" s="13"/>
      <c r="G85" s="244"/>
      <c r="H85" s="244"/>
      <c r="I85" s="244"/>
      <c r="J85" s="244"/>
      <c r="K85" s="17"/>
      <c r="L85" s="13"/>
    </row>
    <row r="87" spans="1:12">
      <c r="B87" s="82" t="s">
        <v>286</v>
      </c>
      <c r="C87" s="81">
        <f>MAX(C66:C85)</f>
        <v>0</v>
      </c>
    </row>
  </sheetData>
  <sheetProtection password="CD42" sheet="1" objects="1" scenarios="1"/>
  <mergeCells count="21">
    <mergeCell ref="F25:I25"/>
    <mergeCell ref="A1:B1"/>
    <mergeCell ref="A2:A4"/>
    <mergeCell ref="N2:O3"/>
    <mergeCell ref="B3:B4"/>
    <mergeCell ref="I4:J4"/>
    <mergeCell ref="A60:B60"/>
    <mergeCell ref="A61:A63"/>
    <mergeCell ref="B62:B63"/>
    <mergeCell ref="I63:J63"/>
    <mergeCell ref="G26:J26"/>
    <mergeCell ref="G27:J27"/>
    <mergeCell ref="A31:B31"/>
    <mergeCell ref="A32:A34"/>
    <mergeCell ref="B33:B34"/>
    <mergeCell ref="I34:J34"/>
    <mergeCell ref="F84:I84"/>
    <mergeCell ref="G85:J85"/>
    <mergeCell ref="F55:I55"/>
    <mergeCell ref="G56:J56"/>
    <mergeCell ref="G57:J57"/>
  </mergeCells>
  <conditionalFormatting sqref="D7:D26">
    <cfRule type="cellIs" dxfId="11" priority="5" stopIfTrue="1" operator="between">
      <formula>$J$19</formula>
      <formula>$N$19</formula>
    </cfRule>
    <cfRule type="cellIs" dxfId="10" priority="6" stopIfTrue="1" operator="lessThan">
      <formula>$J$19</formula>
    </cfRule>
  </conditionalFormatting>
  <conditionalFormatting sqref="D66:D85">
    <cfRule type="cellIs" dxfId="9" priority="1" stopIfTrue="1" operator="between">
      <formula>$J$19</formula>
      <formula>$N$19</formula>
    </cfRule>
    <cfRule type="cellIs" dxfId="8" priority="2" stopIfTrue="1" operator="lessThan">
      <formula>$J$19</formula>
    </cfRule>
  </conditionalFormatting>
  <conditionalFormatting sqref="D37:D56">
    <cfRule type="cellIs" dxfId="7" priority="3" stopIfTrue="1" operator="between">
      <formula>$J$19</formula>
      <formula>$N$19</formula>
    </cfRule>
    <cfRule type="cellIs" dxfId="6" priority="4" stopIfTrue="1" operator="lessThan">
      <formula>$J$19</formula>
    </cfRule>
  </conditionalFormatting>
  <dataValidations count="1">
    <dataValidation type="list" allowBlank="1" showInputMessage="1" showErrorMessage="1" sqref="B3 B33 B62">
      <formula1>"chenal lentique,chenal lotique,chute,fosse de dissipation,mouille de concavité,plat courant,plat lentique,radier,rapide"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87"/>
  <sheetViews>
    <sheetView workbookViewId="0">
      <selection activeCell="E29" sqref="E29"/>
    </sheetView>
  </sheetViews>
  <sheetFormatPr baseColWidth="10" defaultRowHeight="15"/>
  <cols>
    <col min="2" max="2" width="16.140625" bestFit="1" customWidth="1"/>
    <col min="5" max="5" width="30.5703125" customWidth="1"/>
    <col min="6" max="6" width="20.28515625" customWidth="1"/>
    <col min="9" max="9" width="12.28515625" customWidth="1"/>
    <col min="10" max="10" width="13" customWidth="1"/>
    <col min="14" max="14" width="39.42578125" bestFit="1" customWidth="1"/>
  </cols>
  <sheetData>
    <row r="1" spans="1:15" ht="15.75">
      <c r="A1" s="240" t="s">
        <v>291</v>
      </c>
      <c r="B1" s="240"/>
      <c r="C1" s="4"/>
      <c r="D1" s="4"/>
      <c r="E1" s="4"/>
      <c r="F1" s="4"/>
      <c r="G1" s="4"/>
      <c r="H1" s="30"/>
      <c r="I1" s="30"/>
      <c r="J1" s="30"/>
      <c r="K1" s="30"/>
      <c r="L1" s="30"/>
    </row>
    <row r="2" spans="1:15" ht="25.5">
      <c r="A2" s="241" t="s">
        <v>27</v>
      </c>
      <c r="B2" s="5" t="s">
        <v>28</v>
      </c>
      <c r="C2" s="6"/>
      <c r="D2" s="6"/>
      <c r="E2" s="7"/>
      <c r="F2" s="8"/>
      <c r="G2" s="9"/>
      <c r="H2" s="30"/>
      <c r="I2" s="30"/>
      <c r="J2" s="30"/>
      <c r="K2" s="30"/>
      <c r="L2" s="30"/>
      <c r="N2" s="239" t="s">
        <v>289</v>
      </c>
      <c r="O2" s="239"/>
    </row>
    <row r="3" spans="1:15" ht="15" customHeight="1">
      <c r="A3" s="241"/>
      <c r="B3" s="242" t="s">
        <v>29</v>
      </c>
      <c r="C3" s="6"/>
      <c r="D3" s="6"/>
      <c r="E3" s="10" t="s">
        <v>30</v>
      </c>
      <c r="F3" s="176"/>
      <c r="G3" s="7"/>
      <c r="H3" s="30"/>
      <c r="I3" s="30"/>
      <c r="J3" s="30"/>
      <c r="K3" s="30"/>
      <c r="L3" s="30"/>
      <c r="N3" s="239"/>
      <c r="O3" s="239"/>
    </row>
    <row r="4" spans="1:15" ht="15.75">
      <c r="A4" s="241"/>
      <c r="B4" s="243"/>
      <c r="C4" s="11"/>
      <c r="D4" s="6"/>
      <c r="E4" s="12" t="s">
        <v>31</v>
      </c>
      <c r="F4" s="177"/>
      <c r="G4" s="178">
        <f>-F3</f>
        <v>0</v>
      </c>
      <c r="H4" s="30"/>
      <c r="I4" s="245" t="s">
        <v>256</v>
      </c>
      <c r="J4" s="245"/>
      <c r="K4" s="179"/>
      <c r="L4" s="30"/>
      <c r="N4" s="85" t="s">
        <v>287</v>
      </c>
      <c r="O4" s="83" t="e">
        <f>AVERAGE(K4,K34,K63)</f>
        <v>#DIV/0!</v>
      </c>
    </row>
    <row r="5" spans="1:15" ht="15.75">
      <c r="A5" s="6"/>
      <c r="B5" s="6"/>
      <c r="C5" s="6"/>
      <c r="D5" s="6"/>
      <c r="E5" s="12" t="s">
        <v>32</v>
      </c>
      <c r="F5" s="177"/>
      <c r="G5" s="178">
        <f>-F3</f>
        <v>0</v>
      </c>
      <c r="H5" s="30"/>
      <c r="I5" s="30"/>
      <c r="J5" s="30"/>
      <c r="K5" s="30"/>
      <c r="L5" s="30"/>
      <c r="N5" s="85" t="s">
        <v>288</v>
      </c>
      <c r="O5" s="86">
        <f>AVERAGE(C28,C58,C87)</f>
        <v>0</v>
      </c>
    </row>
    <row r="6" spans="1:15" ht="38.25">
      <c r="A6" s="6"/>
      <c r="B6" s="5" t="s">
        <v>33</v>
      </c>
      <c r="C6" s="5" t="s">
        <v>34</v>
      </c>
      <c r="D6" s="5" t="s">
        <v>35</v>
      </c>
      <c r="E6" s="14"/>
      <c r="F6" s="151"/>
      <c r="G6" s="13"/>
      <c r="H6" s="13"/>
      <c r="I6" s="13"/>
      <c r="J6" s="13"/>
      <c r="K6" s="13"/>
      <c r="L6" s="30"/>
    </row>
    <row r="7" spans="1:15" ht="15.75">
      <c r="A7" s="16" t="s">
        <v>36</v>
      </c>
      <c r="B7" s="171"/>
      <c r="C7" s="172"/>
      <c r="D7" s="175">
        <f t="shared" ref="D7:D26" si="0">C7*(-1)</f>
        <v>0</v>
      </c>
      <c r="E7" s="14"/>
      <c r="F7" s="151"/>
      <c r="G7" s="13"/>
      <c r="H7" s="13"/>
      <c r="I7" s="13"/>
      <c r="J7" s="13"/>
      <c r="K7" s="13"/>
      <c r="L7" s="30"/>
    </row>
    <row r="8" spans="1:15" ht="15.75">
      <c r="A8" s="16" t="s">
        <v>37</v>
      </c>
      <c r="B8" s="171"/>
      <c r="C8" s="172"/>
      <c r="D8" s="175">
        <f t="shared" si="0"/>
        <v>0</v>
      </c>
      <c r="E8" s="14"/>
      <c r="F8" s="151"/>
      <c r="G8" s="13"/>
      <c r="H8" s="13"/>
      <c r="I8" s="13"/>
      <c r="J8" s="13"/>
      <c r="K8" s="13"/>
      <c r="L8" s="30"/>
    </row>
    <row r="9" spans="1:15" ht="15.75">
      <c r="A9" s="16" t="s">
        <v>38</v>
      </c>
      <c r="B9" s="171"/>
      <c r="C9" s="172"/>
      <c r="D9" s="175">
        <f t="shared" si="0"/>
        <v>0</v>
      </c>
      <c r="E9" s="14"/>
      <c r="F9" s="151"/>
      <c r="G9" s="13"/>
      <c r="H9" s="13"/>
      <c r="I9" s="13"/>
      <c r="J9" s="13"/>
      <c r="K9" s="13"/>
      <c r="L9" s="30"/>
    </row>
    <row r="10" spans="1:15" ht="15.75">
      <c r="A10" s="16" t="s">
        <v>39</v>
      </c>
      <c r="B10" s="171"/>
      <c r="C10" s="172"/>
      <c r="D10" s="175">
        <f t="shared" si="0"/>
        <v>0</v>
      </c>
      <c r="E10" s="14"/>
      <c r="F10" s="151"/>
      <c r="G10" s="13"/>
      <c r="H10" s="13"/>
      <c r="I10" s="13"/>
      <c r="J10" s="13"/>
      <c r="K10" s="13"/>
      <c r="L10" s="30"/>
    </row>
    <row r="11" spans="1:15" ht="15.75">
      <c r="A11" s="16" t="s">
        <v>40</v>
      </c>
      <c r="B11" s="171"/>
      <c r="C11" s="172"/>
      <c r="D11" s="175">
        <f t="shared" si="0"/>
        <v>0</v>
      </c>
      <c r="E11" s="14"/>
      <c r="F11" s="151"/>
      <c r="G11" s="13"/>
      <c r="H11" s="13"/>
      <c r="I11" s="13"/>
      <c r="J11" s="13"/>
      <c r="K11" s="13"/>
      <c r="L11" s="30"/>
    </row>
    <row r="12" spans="1:15" ht="15.75">
      <c r="A12" s="16" t="s">
        <v>41</v>
      </c>
      <c r="B12" s="171"/>
      <c r="C12" s="172"/>
      <c r="D12" s="175">
        <f t="shared" si="0"/>
        <v>0</v>
      </c>
      <c r="E12" s="14"/>
      <c r="F12" s="151"/>
      <c r="G12" s="13"/>
      <c r="H12" s="13"/>
      <c r="I12" s="13"/>
      <c r="J12" s="13"/>
      <c r="K12" s="13"/>
      <c r="L12" s="30"/>
    </row>
    <row r="13" spans="1:15" ht="15.75">
      <c r="A13" s="16" t="s">
        <v>42</v>
      </c>
      <c r="B13" s="171"/>
      <c r="C13" s="172"/>
      <c r="D13" s="175">
        <f t="shared" si="0"/>
        <v>0</v>
      </c>
      <c r="E13" s="14"/>
      <c r="F13" s="151"/>
      <c r="G13" s="13"/>
      <c r="H13" s="13"/>
      <c r="I13" s="13"/>
      <c r="J13" s="13"/>
      <c r="K13" s="13"/>
      <c r="L13" s="30"/>
    </row>
    <row r="14" spans="1:15" ht="15.75">
      <c r="A14" s="16" t="s">
        <v>43</v>
      </c>
      <c r="B14" s="171"/>
      <c r="C14" s="172"/>
      <c r="D14" s="175">
        <f t="shared" si="0"/>
        <v>0</v>
      </c>
      <c r="E14" s="14"/>
      <c r="F14" s="151"/>
      <c r="G14" s="13"/>
      <c r="H14" s="13"/>
      <c r="I14" s="13"/>
      <c r="J14" s="13"/>
      <c r="K14" s="13"/>
      <c r="L14" s="30"/>
    </row>
    <row r="15" spans="1:15" ht="15.75">
      <c r="A15" s="16" t="s">
        <v>44</v>
      </c>
      <c r="B15" s="171"/>
      <c r="C15" s="172"/>
      <c r="D15" s="175">
        <f t="shared" si="0"/>
        <v>0</v>
      </c>
      <c r="E15" s="14"/>
      <c r="F15" s="151"/>
      <c r="G15" s="13"/>
      <c r="H15" s="13"/>
      <c r="I15" s="13"/>
      <c r="J15" s="13"/>
      <c r="K15" s="13"/>
      <c r="L15" s="30"/>
    </row>
    <row r="16" spans="1:15" ht="15.75">
      <c r="A16" s="16" t="s">
        <v>45</v>
      </c>
      <c r="B16" s="171"/>
      <c r="C16" s="172"/>
      <c r="D16" s="175">
        <f t="shared" si="0"/>
        <v>0</v>
      </c>
      <c r="E16" s="14"/>
      <c r="F16" s="151"/>
      <c r="G16" s="13"/>
      <c r="H16" s="13"/>
      <c r="I16" s="13"/>
      <c r="J16" s="13"/>
      <c r="K16" s="13"/>
      <c r="L16" s="30"/>
    </row>
    <row r="17" spans="1:12" ht="15.75">
      <c r="A17" s="16" t="s">
        <v>46</v>
      </c>
      <c r="B17" s="171"/>
      <c r="C17" s="172"/>
      <c r="D17" s="175">
        <f t="shared" si="0"/>
        <v>0</v>
      </c>
      <c r="E17" s="14"/>
      <c r="F17" s="151"/>
      <c r="G17" s="13"/>
      <c r="H17" s="13"/>
      <c r="I17" s="13"/>
      <c r="J17" s="13"/>
      <c r="K17" s="13"/>
      <c r="L17" s="30"/>
    </row>
    <row r="18" spans="1:12" ht="15.75">
      <c r="A18" s="16" t="s">
        <v>47</v>
      </c>
      <c r="B18" s="171"/>
      <c r="C18" s="172"/>
      <c r="D18" s="175">
        <f t="shared" si="0"/>
        <v>0</v>
      </c>
      <c r="E18" s="14"/>
      <c r="F18" s="151"/>
      <c r="G18" s="13"/>
      <c r="H18" s="13"/>
      <c r="I18" s="13"/>
      <c r="J18" s="13"/>
      <c r="K18" s="13"/>
      <c r="L18" s="30"/>
    </row>
    <row r="19" spans="1:12" ht="15.75">
      <c r="A19" s="16" t="s">
        <v>48</v>
      </c>
      <c r="B19" s="171"/>
      <c r="C19" s="172"/>
      <c r="D19" s="175">
        <f t="shared" si="0"/>
        <v>0</v>
      </c>
      <c r="E19" s="14"/>
      <c r="F19" s="151"/>
      <c r="G19" s="13"/>
      <c r="H19" s="13"/>
      <c r="I19" s="13"/>
      <c r="J19" s="13"/>
      <c r="K19" s="13"/>
      <c r="L19" s="30"/>
    </row>
    <row r="20" spans="1:12" ht="15.75">
      <c r="A20" s="16" t="s">
        <v>49</v>
      </c>
      <c r="B20" s="171"/>
      <c r="C20" s="172"/>
      <c r="D20" s="175">
        <f t="shared" si="0"/>
        <v>0</v>
      </c>
      <c r="E20" s="14"/>
      <c r="F20" s="13"/>
      <c r="G20" s="13"/>
      <c r="H20" s="13"/>
      <c r="I20" s="13"/>
      <c r="J20" s="13"/>
      <c r="K20" s="13"/>
      <c r="L20" s="30"/>
    </row>
    <row r="21" spans="1:12" ht="15.75">
      <c r="A21" s="16" t="s">
        <v>50</v>
      </c>
      <c r="B21" s="171"/>
      <c r="C21" s="172"/>
      <c r="D21" s="175">
        <f t="shared" si="0"/>
        <v>0</v>
      </c>
      <c r="E21" s="14"/>
      <c r="F21" s="13"/>
      <c r="G21" s="13"/>
      <c r="H21" s="13"/>
      <c r="I21" s="13"/>
      <c r="J21" s="13"/>
      <c r="K21" s="13"/>
      <c r="L21" s="30"/>
    </row>
    <row r="22" spans="1:12" ht="15.75">
      <c r="A22" s="16" t="s">
        <v>51</v>
      </c>
      <c r="B22" s="171"/>
      <c r="C22" s="172"/>
      <c r="D22" s="175">
        <f>C22*(-1)</f>
        <v>0</v>
      </c>
      <c r="E22" s="14"/>
      <c r="F22" s="13"/>
      <c r="G22" s="13"/>
      <c r="H22" s="13"/>
      <c r="I22" s="13"/>
      <c r="J22" s="13"/>
      <c r="K22" s="13"/>
      <c r="L22" s="30"/>
    </row>
    <row r="23" spans="1:12" ht="15.75">
      <c r="A23" s="16" t="s">
        <v>52</v>
      </c>
      <c r="B23" s="171"/>
      <c r="C23" s="172"/>
      <c r="D23" s="175">
        <f t="shared" si="0"/>
        <v>0</v>
      </c>
      <c r="E23" s="14"/>
      <c r="F23" s="13"/>
      <c r="G23" s="13"/>
      <c r="H23" s="13"/>
      <c r="I23" s="13"/>
      <c r="J23" s="13"/>
      <c r="K23" s="13"/>
      <c r="L23" s="30"/>
    </row>
    <row r="24" spans="1:12" ht="15.75">
      <c r="A24" s="16" t="s">
        <v>53</v>
      </c>
      <c r="B24" s="171"/>
      <c r="C24" s="172"/>
      <c r="D24" s="175">
        <f t="shared" si="0"/>
        <v>0</v>
      </c>
      <c r="E24" s="13"/>
      <c r="F24" s="13"/>
      <c r="G24" s="13"/>
      <c r="H24" s="13"/>
      <c r="I24" s="13"/>
      <c r="J24" s="13"/>
      <c r="K24" s="13"/>
      <c r="L24" s="30"/>
    </row>
    <row r="25" spans="1:12" ht="15.75">
      <c r="A25" s="16" t="s">
        <v>54</v>
      </c>
      <c r="B25" s="171"/>
      <c r="C25" s="172"/>
      <c r="D25" s="175">
        <f t="shared" si="0"/>
        <v>0</v>
      </c>
      <c r="E25" s="13"/>
      <c r="F25" s="244"/>
      <c r="G25" s="244"/>
      <c r="H25" s="244"/>
      <c r="I25" s="244"/>
      <c r="J25" s="17"/>
      <c r="K25" s="13"/>
      <c r="L25" s="30"/>
    </row>
    <row r="26" spans="1:12">
      <c r="A26" s="16" t="s">
        <v>55</v>
      </c>
      <c r="B26" s="171"/>
      <c r="C26" s="172"/>
      <c r="D26" s="175">
        <f t="shared" si="0"/>
        <v>0</v>
      </c>
      <c r="E26" s="13"/>
      <c r="F26" s="13"/>
      <c r="G26" s="244"/>
      <c r="H26" s="244"/>
      <c r="I26" s="244"/>
      <c r="J26" s="244"/>
      <c r="K26" s="17"/>
      <c r="L26" s="13"/>
    </row>
    <row r="27" spans="1:12">
      <c r="A27" s="13"/>
      <c r="B27" s="151"/>
      <c r="D27" s="151"/>
      <c r="E27" s="13"/>
      <c r="F27" s="13"/>
      <c r="G27" s="244"/>
      <c r="H27" s="244"/>
      <c r="I27" s="244"/>
      <c r="J27" s="244"/>
      <c r="K27" s="17"/>
      <c r="L27" s="13"/>
    </row>
    <row r="28" spans="1:12">
      <c r="A28" s="13"/>
      <c r="B28" s="82" t="s">
        <v>286</v>
      </c>
      <c r="C28" s="81">
        <f>MAX(C7:C26)</f>
        <v>0</v>
      </c>
      <c r="D28" s="151"/>
      <c r="E28" s="13"/>
      <c r="F28" s="13"/>
      <c r="G28" s="13"/>
      <c r="H28" s="13"/>
      <c r="I28" s="13"/>
      <c r="J28" s="13"/>
      <c r="K28" s="13"/>
      <c r="L28" s="13"/>
    </row>
    <row r="29" spans="1:12">
      <c r="A29" s="13"/>
      <c r="B29" s="151"/>
      <c r="C29" s="151"/>
      <c r="D29" s="151"/>
    </row>
    <row r="30" spans="1:12">
      <c r="A30" s="40"/>
      <c r="B30" s="40"/>
      <c r="C30" s="40"/>
      <c r="D30" s="40"/>
      <c r="E30" s="40"/>
      <c r="F30" s="40"/>
      <c r="G30" s="40"/>
    </row>
    <row r="31" spans="1:12" ht="15.75">
      <c r="A31" s="240" t="s">
        <v>291</v>
      </c>
      <c r="B31" s="24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 ht="25.5">
      <c r="A32" s="241" t="s">
        <v>170</v>
      </c>
      <c r="B32" s="5" t="s">
        <v>28</v>
      </c>
      <c r="C32" s="6"/>
      <c r="D32" s="6"/>
      <c r="E32" s="7"/>
      <c r="F32" s="8"/>
      <c r="G32" s="9"/>
      <c r="H32" s="30"/>
      <c r="I32" s="30"/>
      <c r="J32" s="30"/>
      <c r="K32" s="30"/>
      <c r="L32" s="30"/>
    </row>
    <row r="33" spans="1:12" ht="15.75">
      <c r="A33" s="241"/>
      <c r="B33" s="242" t="s">
        <v>29</v>
      </c>
      <c r="C33" s="6"/>
      <c r="D33" s="6"/>
      <c r="E33" s="10" t="s">
        <v>30</v>
      </c>
      <c r="F33" s="176"/>
      <c r="G33" s="7"/>
      <c r="H33" s="30"/>
      <c r="I33" s="30"/>
      <c r="J33" s="30"/>
      <c r="K33" s="30"/>
      <c r="L33" s="30"/>
    </row>
    <row r="34" spans="1:12" ht="15.75">
      <c r="A34" s="241"/>
      <c r="B34" s="243"/>
      <c r="C34" s="11"/>
      <c r="D34" s="6"/>
      <c r="E34" s="12" t="s">
        <v>31</v>
      </c>
      <c r="F34" s="177"/>
      <c r="G34" s="178">
        <f>-F33</f>
        <v>0</v>
      </c>
      <c r="H34" s="30"/>
      <c r="I34" s="245" t="s">
        <v>256</v>
      </c>
      <c r="J34" s="245"/>
      <c r="K34" s="179"/>
      <c r="L34" s="30"/>
    </row>
    <row r="35" spans="1:12" ht="15.75">
      <c r="A35" s="6"/>
      <c r="B35" s="6"/>
      <c r="C35" s="6"/>
      <c r="D35" s="6"/>
      <c r="E35" s="12" t="s">
        <v>32</v>
      </c>
      <c r="F35" s="177"/>
      <c r="G35" s="178">
        <f>-F33</f>
        <v>0</v>
      </c>
      <c r="H35" s="30"/>
      <c r="I35" s="30"/>
      <c r="J35" s="30"/>
      <c r="K35" s="30"/>
      <c r="L35" s="30"/>
    </row>
    <row r="36" spans="1:12" ht="38.25">
      <c r="A36" s="6"/>
      <c r="B36" s="5" t="s">
        <v>33</v>
      </c>
      <c r="C36" s="5" t="s">
        <v>34</v>
      </c>
      <c r="D36" s="5" t="s">
        <v>35</v>
      </c>
      <c r="E36" s="14"/>
      <c r="F36" s="151"/>
      <c r="G36" s="13"/>
      <c r="H36" s="13"/>
      <c r="I36" s="13"/>
      <c r="J36" s="13"/>
      <c r="K36" s="13"/>
      <c r="L36" s="30"/>
    </row>
    <row r="37" spans="1:12" ht="15.75">
      <c r="A37" s="16" t="s">
        <v>36</v>
      </c>
      <c r="B37" s="171"/>
      <c r="C37" s="172"/>
      <c r="D37" s="58">
        <f t="shared" ref="D37:D51" si="1">C37*(-1)</f>
        <v>0</v>
      </c>
      <c r="E37" s="14"/>
      <c r="F37" s="151"/>
      <c r="G37" s="13"/>
      <c r="H37" s="13"/>
      <c r="I37" s="13"/>
      <c r="J37" s="13"/>
      <c r="K37" s="13"/>
      <c r="L37" s="30"/>
    </row>
    <row r="38" spans="1:12" ht="15.75">
      <c r="A38" s="16" t="s">
        <v>37</v>
      </c>
      <c r="B38" s="171"/>
      <c r="C38" s="172"/>
      <c r="D38" s="58">
        <f t="shared" si="1"/>
        <v>0</v>
      </c>
      <c r="E38" s="14"/>
      <c r="F38" s="151"/>
      <c r="G38" s="13"/>
      <c r="H38" s="13"/>
      <c r="I38" s="13"/>
      <c r="J38" s="13"/>
      <c r="K38" s="13"/>
      <c r="L38" s="30"/>
    </row>
    <row r="39" spans="1:12" ht="15.75">
      <c r="A39" s="16" t="s">
        <v>38</v>
      </c>
      <c r="B39" s="171"/>
      <c r="C39" s="172"/>
      <c r="D39" s="58">
        <f t="shared" si="1"/>
        <v>0</v>
      </c>
      <c r="E39" s="14"/>
      <c r="F39" s="151"/>
      <c r="G39" s="13"/>
      <c r="H39" s="13"/>
      <c r="I39" s="13"/>
      <c r="J39" s="13"/>
      <c r="K39" s="13"/>
      <c r="L39" s="30"/>
    </row>
    <row r="40" spans="1:12" ht="15.75">
      <c r="A40" s="16" t="s">
        <v>39</v>
      </c>
      <c r="B40" s="171"/>
      <c r="C40" s="172"/>
      <c r="D40" s="58">
        <f t="shared" si="1"/>
        <v>0</v>
      </c>
      <c r="E40" s="14"/>
      <c r="F40" s="151"/>
      <c r="G40" s="13"/>
      <c r="H40" s="13"/>
      <c r="I40" s="13"/>
      <c r="J40" s="13"/>
      <c r="K40" s="13"/>
      <c r="L40" s="30"/>
    </row>
    <row r="41" spans="1:12" ht="15.75">
      <c r="A41" s="16" t="s">
        <v>40</v>
      </c>
      <c r="B41" s="171"/>
      <c r="C41" s="172"/>
      <c r="D41" s="58">
        <f t="shared" si="1"/>
        <v>0</v>
      </c>
      <c r="E41" s="14"/>
      <c r="F41" s="151"/>
      <c r="G41" s="13"/>
      <c r="H41" s="13"/>
      <c r="I41" s="13"/>
      <c r="J41" s="13"/>
      <c r="K41" s="13"/>
      <c r="L41" s="30"/>
    </row>
    <row r="42" spans="1:12" ht="15.75">
      <c r="A42" s="16" t="s">
        <v>41</v>
      </c>
      <c r="B42" s="171"/>
      <c r="C42" s="172"/>
      <c r="D42" s="58">
        <f t="shared" si="1"/>
        <v>0</v>
      </c>
      <c r="E42" s="14"/>
      <c r="F42" s="151"/>
      <c r="G42" s="13"/>
      <c r="H42" s="13"/>
      <c r="I42" s="13"/>
      <c r="J42" s="13"/>
      <c r="K42" s="13"/>
      <c r="L42" s="30"/>
    </row>
    <row r="43" spans="1:12" ht="15.75">
      <c r="A43" s="16" t="s">
        <v>42</v>
      </c>
      <c r="B43" s="171"/>
      <c r="C43" s="172"/>
      <c r="D43" s="58">
        <f t="shared" si="1"/>
        <v>0</v>
      </c>
      <c r="E43" s="14"/>
      <c r="F43" s="151"/>
      <c r="G43" s="13"/>
      <c r="H43" s="13"/>
      <c r="I43" s="13"/>
      <c r="J43" s="13"/>
      <c r="K43" s="13"/>
      <c r="L43" s="30"/>
    </row>
    <row r="44" spans="1:12" ht="15.75">
      <c r="A44" s="16" t="s">
        <v>43</v>
      </c>
      <c r="B44" s="171"/>
      <c r="C44" s="172"/>
      <c r="D44" s="58">
        <f t="shared" si="1"/>
        <v>0</v>
      </c>
      <c r="E44" s="14"/>
      <c r="F44" s="151"/>
      <c r="G44" s="13"/>
      <c r="H44" s="13"/>
      <c r="I44" s="13"/>
      <c r="J44" s="13"/>
      <c r="K44" s="13"/>
      <c r="L44" s="30"/>
    </row>
    <row r="45" spans="1:12" ht="15.75">
      <c r="A45" s="16" t="s">
        <v>44</v>
      </c>
      <c r="B45" s="171"/>
      <c r="C45" s="172"/>
      <c r="D45" s="58">
        <f t="shared" si="1"/>
        <v>0</v>
      </c>
      <c r="E45" s="14"/>
      <c r="F45" s="151"/>
      <c r="G45" s="13"/>
      <c r="H45" s="13"/>
      <c r="I45" s="13"/>
      <c r="J45" s="13"/>
      <c r="K45" s="13"/>
      <c r="L45" s="30"/>
    </row>
    <row r="46" spans="1:12" ht="15.75">
      <c r="A46" s="16" t="s">
        <v>45</v>
      </c>
      <c r="B46" s="171"/>
      <c r="C46" s="172"/>
      <c r="D46" s="58">
        <f t="shared" si="1"/>
        <v>0</v>
      </c>
      <c r="E46" s="14"/>
      <c r="F46" s="151"/>
      <c r="G46" s="13"/>
      <c r="H46" s="13"/>
      <c r="I46" s="13"/>
      <c r="J46" s="13"/>
      <c r="K46" s="13"/>
      <c r="L46" s="30"/>
    </row>
    <row r="47" spans="1:12" ht="15.75">
      <c r="A47" s="16" t="s">
        <v>46</v>
      </c>
      <c r="B47" s="171"/>
      <c r="C47" s="172"/>
      <c r="D47" s="58">
        <f t="shared" si="1"/>
        <v>0</v>
      </c>
      <c r="E47" s="14"/>
      <c r="F47" s="151"/>
      <c r="G47" s="13"/>
      <c r="H47" s="13"/>
      <c r="I47" s="13"/>
      <c r="J47" s="13"/>
      <c r="K47" s="13"/>
      <c r="L47" s="30"/>
    </row>
    <row r="48" spans="1:12" ht="15.75">
      <c r="A48" s="16" t="s">
        <v>47</v>
      </c>
      <c r="B48" s="171"/>
      <c r="C48" s="172"/>
      <c r="D48" s="58">
        <f t="shared" si="1"/>
        <v>0</v>
      </c>
      <c r="E48" s="14"/>
      <c r="F48" s="151"/>
      <c r="G48" s="13"/>
      <c r="H48" s="13"/>
      <c r="I48" s="13"/>
      <c r="J48" s="13"/>
      <c r="K48" s="13"/>
      <c r="L48" s="30"/>
    </row>
    <row r="49" spans="1:12" ht="15.75">
      <c r="A49" s="16" t="s">
        <v>48</v>
      </c>
      <c r="B49" s="171"/>
      <c r="C49" s="172"/>
      <c r="D49" s="58">
        <f t="shared" si="1"/>
        <v>0</v>
      </c>
      <c r="E49" s="14"/>
      <c r="F49" s="151"/>
      <c r="G49" s="13"/>
      <c r="H49" s="13"/>
      <c r="I49" s="13"/>
      <c r="J49" s="13"/>
      <c r="K49" s="13"/>
      <c r="L49" s="30"/>
    </row>
    <row r="50" spans="1:12" ht="15.75">
      <c r="A50" s="16" t="s">
        <v>49</v>
      </c>
      <c r="B50" s="171"/>
      <c r="C50" s="172"/>
      <c r="D50" s="58">
        <f t="shared" si="1"/>
        <v>0</v>
      </c>
      <c r="E50" s="14"/>
      <c r="F50" s="13"/>
      <c r="G50" s="13"/>
      <c r="H50" s="13"/>
      <c r="I50" s="13"/>
      <c r="J50" s="13"/>
      <c r="K50" s="13"/>
      <c r="L50" s="30"/>
    </row>
    <row r="51" spans="1:12" ht="15.75">
      <c r="A51" s="16" t="s">
        <v>50</v>
      </c>
      <c r="B51" s="171"/>
      <c r="C51" s="172"/>
      <c r="D51" s="58">
        <f t="shared" si="1"/>
        <v>0</v>
      </c>
      <c r="E51" s="14"/>
      <c r="F51" s="13"/>
      <c r="G51" s="13"/>
      <c r="H51" s="13"/>
      <c r="I51" s="13"/>
      <c r="J51" s="13"/>
      <c r="K51" s="13"/>
      <c r="L51" s="30"/>
    </row>
    <row r="52" spans="1:12" ht="15.75">
      <c r="A52" s="16" t="s">
        <v>51</v>
      </c>
      <c r="B52" s="171"/>
      <c r="C52" s="172"/>
      <c r="D52" s="58">
        <f>C52*(-1)</f>
        <v>0</v>
      </c>
      <c r="E52" s="14"/>
      <c r="F52" s="13"/>
      <c r="G52" s="13"/>
      <c r="H52" s="13"/>
      <c r="I52" s="13"/>
      <c r="J52" s="13"/>
      <c r="K52" s="13"/>
      <c r="L52" s="30"/>
    </row>
    <row r="53" spans="1:12" ht="15.75">
      <c r="A53" s="16" t="s">
        <v>52</v>
      </c>
      <c r="B53" s="171"/>
      <c r="C53" s="172"/>
      <c r="D53" s="58">
        <f t="shared" ref="D53:D56" si="2">C53*(-1)</f>
        <v>0</v>
      </c>
      <c r="E53" s="14"/>
      <c r="F53" s="13"/>
      <c r="G53" s="13"/>
      <c r="H53" s="13"/>
      <c r="I53" s="13"/>
      <c r="J53" s="13"/>
      <c r="K53" s="13"/>
      <c r="L53" s="30"/>
    </row>
    <row r="54" spans="1:12" ht="15.75">
      <c r="A54" s="16" t="s">
        <v>53</v>
      </c>
      <c r="B54" s="171"/>
      <c r="C54" s="172"/>
      <c r="D54" s="58">
        <f t="shared" si="2"/>
        <v>0</v>
      </c>
      <c r="E54" s="13"/>
      <c r="F54" s="13"/>
      <c r="G54" s="13"/>
      <c r="H54" s="13"/>
      <c r="I54" s="13"/>
      <c r="J54" s="13"/>
      <c r="K54" s="13"/>
      <c r="L54" s="30"/>
    </row>
    <row r="55" spans="1:12" ht="15.75">
      <c r="A55" s="16" t="s">
        <v>54</v>
      </c>
      <c r="B55" s="171"/>
      <c r="C55" s="172"/>
      <c r="D55" s="58">
        <f t="shared" si="2"/>
        <v>0</v>
      </c>
      <c r="E55" s="13"/>
      <c r="F55" s="244"/>
      <c r="G55" s="244"/>
      <c r="H55" s="244"/>
      <c r="I55" s="244"/>
      <c r="J55" s="17"/>
      <c r="K55" s="13"/>
      <c r="L55" s="30"/>
    </row>
    <row r="56" spans="1:12">
      <c r="A56" s="16" t="s">
        <v>55</v>
      </c>
      <c r="B56" s="171"/>
      <c r="C56" s="172"/>
      <c r="D56" s="58">
        <f t="shared" si="2"/>
        <v>0</v>
      </c>
      <c r="E56" s="13"/>
      <c r="F56" s="13"/>
      <c r="G56" s="244"/>
      <c r="H56" s="244"/>
      <c r="I56" s="244"/>
      <c r="J56" s="244"/>
      <c r="K56" s="17"/>
      <c r="L56" s="13"/>
    </row>
    <row r="57" spans="1:12">
      <c r="A57" s="13"/>
      <c r="B57" s="151"/>
      <c r="C57" s="151"/>
      <c r="D57" s="151"/>
      <c r="E57" s="13"/>
      <c r="F57" s="13"/>
      <c r="G57" s="244"/>
      <c r="H57" s="244"/>
      <c r="I57" s="244"/>
      <c r="J57" s="244"/>
      <c r="K57" s="17"/>
      <c r="L57" s="13"/>
    </row>
    <row r="58" spans="1:12">
      <c r="B58" s="82" t="s">
        <v>286</v>
      </c>
      <c r="C58" s="81">
        <f>MAX(C37:C56)</f>
        <v>0</v>
      </c>
    </row>
    <row r="59" spans="1:12">
      <c r="B59" s="89"/>
    </row>
    <row r="60" spans="1:12" ht="15.75">
      <c r="A60" s="240" t="s">
        <v>291</v>
      </c>
      <c r="B60" s="24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 ht="25.5">
      <c r="A61" s="241" t="s">
        <v>171</v>
      </c>
      <c r="B61" s="5" t="s">
        <v>28</v>
      </c>
      <c r="C61" s="6"/>
      <c r="D61" s="6"/>
      <c r="E61" s="7"/>
      <c r="F61" s="8"/>
      <c r="G61" s="9"/>
      <c r="H61" s="30"/>
      <c r="I61" s="30"/>
      <c r="J61" s="30"/>
      <c r="K61" s="30"/>
      <c r="L61" s="30"/>
    </row>
    <row r="62" spans="1:12" ht="15.75">
      <c r="A62" s="241"/>
      <c r="B62" s="242" t="s">
        <v>29</v>
      </c>
      <c r="C62" s="6"/>
      <c r="D62" s="6"/>
      <c r="E62" s="10" t="s">
        <v>30</v>
      </c>
      <c r="F62" s="176"/>
      <c r="G62" s="7"/>
      <c r="H62" s="30"/>
      <c r="I62" s="30"/>
      <c r="J62" s="30"/>
      <c r="K62" s="30"/>
      <c r="L62" s="30"/>
    </row>
    <row r="63" spans="1:12" ht="15.75">
      <c r="A63" s="241"/>
      <c r="B63" s="243"/>
      <c r="C63" s="11"/>
      <c r="D63" s="6"/>
      <c r="E63" s="12" t="s">
        <v>31</v>
      </c>
      <c r="F63" s="177"/>
      <c r="G63" s="178">
        <f>-F62</f>
        <v>0</v>
      </c>
      <c r="H63" s="30"/>
      <c r="I63" s="245" t="s">
        <v>256</v>
      </c>
      <c r="J63" s="245"/>
      <c r="K63" s="179"/>
      <c r="L63" s="30"/>
    </row>
    <row r="64" spans="1:12" ht="15.75">
      <c r="A64" s="6"/>
      <c r="B64" s="6"/>
      <c r="C64" s="6"/>
      <c r="D64" s="6"/>
      <c r="E64" s="12" t="s">
        <v>32</v>
      </c>
      <c r="F64" s="177"/>
      <c r="G64" s="178">
        <f>-F62</f>
        <v>0</v>
      </c>
      <c r="H64" s="30"/>
      <c r="I64" s="30"/>
      <c r="J64" s="30"/>
      <c r="K64" s="30"/>
      <c r="L64" s="30"/>
    </row>
    <row r="65" spans="1:12" ht="38.25">
      <c r="A65" s="6"/>
      <c r="B65" s="5" t="s">
        <v>33</v>
      </c>
      <c r="C65" s="5" t="s">
        <v>34</v>
      </c>
      <c r="D65" s="5" t="s">
        <v>35</v>
      </c>
      <c r="E65" s="14"/>
      <c r="F65" s="151"/>
      <c r="G65" s="13"/>
      <c r="H65" s="13"/>
      <c r="I65" s="13"/>
      <c r="J65" s="13"/>
      <c r="K65" s="13"/>
      <c r="L65" s="30"/>
    </row>
    <row r="66" spans="1:12" ht="15.75">
      <c r="A66" s="16" t="s">
        <v>36</v>
      </c>
      <c r="B66" s="171"/>
      <c r="C66" s="172"/>
      <c r="D66" s="58">
        <f t="shared" ref="D66:D80" si="3">C66*(-1)</f>
        <v>0</v>
      </c>
      <c r="E66" s="14"/>
      <c r="F66" s="151"/>
      <c r="G66" s="13"/>
      <c r="H66" s="13"/>
      <c r="I66" s="13"/>
      <c r="J66" s="13"/>
      <c r="K66" s="13"/>
      <c r="L66" s="30"/>
    </row>
    <row r="67" spans="1:12" ht="15.75">
      <c r="A67" s="16" t="s">
        <v>37</v>
      </c>
      <c r="B67" s="171"/>
      <c r="C67" s="172"/>
      <c r="D67" s="58">
        <f t="shared" si="3"/>
        <v>0</v>
      </c>
      <c r="E67" s="14"/>
      <c r="F67" s="151"/>
      <c r="G67" s="13"/>
      <c r="H67" s="13"/>
      <c r="I67" s="13"/>
      <c r="J67" s="13"/>
      <c r="K67" s="13"/>
      <c r="L67" s="30"/>
    </row>
    <row r="68" spans="1:12" ht="15.75">
      <c r="A68" s="16" t="s">
        <v>38</v>
      </c>
      <c r="B68" s="171"/>
      <c r="C68" s="172"/>
      <c r="D68" s="58">
        <f t="shared" si="3"/>
        <v>0</v>
      </c>
      <c r="E68" s="14"/>
      <c r="F68" s="151"/>
      <c r="G68" s="13"/>
      <c r="H68" s="13"/>
      <c r="I68" s="13"/>
      <c r="J68" s="13"/>
      <c r="K68" s="13"/>
      <c r="L68" s="30"/>
    </row>
    <row r="69" spans="1:12" ht="15.75">
      <c r="A69" s="16" t="s">
        <v>39</v>
      </c>
      <c r="B69" s="171"/>
      <c r="C69" s="172"/>
      <c r="D69" s="58">
        <f t="shared" si="3"/>
        <v>0</v>
      </c>
      <c r="E69" s="14"/>
      <c r="F69" s="151"/>
      <c r="G69" s="13"/>
      <c r="H69" s="13"/>
      <c r="I69" s="13"/>
      <c r="J69" s="13"/>
      <c r="K69" s="13"/>
      <c r="L69" s="30"/>
    </row>
    <row r="70" spans="1:12" ht="15.75">
      <c r="A70" s="16" t="s">
        <v>40</v>
      </c>
      <c r="B70" s="171"/>
      <c r="C70" s="172"/>
      <c r="D70" s="58">
        <f t="shared" si="3"/>
        <v>0</v>
      </c>
      <c r="E70" s="14"/>
      <c r="F70" s="151"/>
      <c r="G70" s="13"/>
      <c r="H70" s="13"/>
      <c r="I70" s="13"/>
      <c r="J70" s="13"/>
      <c r="K70" s="13"/>
      <c r="L70" s="30"/>
    </row>
    <row r="71" spans="1:12" ht="15.75">
      <c r="A71" s="16" t="s">
        <v>41</v>
      </c>
      <c r="B71" s="171"/>
      <c r="C71" s="172"/>
      <c r="D71" s="58">
        <f t="shared" si="3"/>
        <v>0</v>
      </c>
      <c r="E71" s="14"/>
      <c r="F71" s="151"/>
      <c r="G71" s="13"/>
      <c r="H71" s="13"/>
      <c r="I71" s="13"/>
      <c r="J71" s="13"/>
      <c r="K71" s="13"/>
      <c r="L71" s="30"/>
    </row>
    <row r="72" spans="1:12" ht="15.75">
      <c r="A72" s="16" t="s">
        <v>42</v>
      </c>
      <c r="B72" s="171"/>
      <c r="C72" s="172"/>
      <c r="D72" s="58">
        <f t="shared" si="3"/>
        <v>0</v>
      </c>
      <c r="E72" s="14"/>
      <c r="F72" s="151"/>
      <c r="G72" s="13"/>
      <c r="H72" s="13"/>
      <c r="I72" s="13"/>
      <c r="J72" s="13"/>
      <c r="K72" s="13"/>
      <c r="L72" s="30"/>
    </row>
    <row r="73" spans="1:12" ht="15.75">
      <c r="A73" s="16" t="s">
        <v>43</v>
      </c>
      <c r="B73" s="171"/>
      <c r="C73" s="172"/>
      <c r="D73" s="58">
        <f t="shared" si="3"/>
        <v>0</v>
      </c>
      <c r="E73" s="14"/>
      <c r="F73" s="151"/>
      <c r="G73" s="13"/>
      <c r="H73" s="13"/>
      <c r="I73" s="13"/>
      <c r="J73" s="13"/>
      <c r="K73" s="13"/>
      <c r="L73" s="30"/>
    </row>
    <row r="74" spans="1:12" ht="15.75">
      <c r="A74" s="16" t="s">
        <v>44</v>
      </c>
      <c r="B74" s="171"/>
      <c r="C74" s="172"/>
      <c r="D74" s="58">
        <f t="shared" si="3"/>
        <v>0</v>
      </c>
      <c r="E74" s="14"/>
      <c r="F74" s="151"/>
      <c r="G74" s="13"/>
      <c r="H74" s="13"/>
      <c r="I74" s="13"/>
      <c r="J74" s="13"/>
      <c r="K74" s="13"/>
      <c r="L74" s="30"/>
    </row>
    <row r="75" spans="1:12" ht="15.75">
      <c r="A75" s="16" t="s">
        <v>45</v>
      </c>
      <c r="B75" s="171"/>
      <c r="C75" s="172"/>
      <c r="D75" s="58">
        <f t="shared" si="3"/>
        <v>0</v>
      </c>
      <c r="E75" s="14"/>
      <c r="F75" s="151"/>
      <c r="G75" s="13"/>
      <c r="H75" s="13"/>
      <c r="I75" s="13"/>
      <c r="J75" s="13"/>
      <c r="K75" s="13"/>
      <c r="L75" s="30"/>
    </row>
    <row r="76" spans="1:12" ht="15.75">
      <c r="A76" s="16" t="s">
        <v>46</v>
      </c>
      <c r="B76" s="171"/>
      <c r="C76" s="172"/>
      <c r="D76" s="58">
        <f t="shared" si="3"/>
        <v>0</v>
      </c>
      <c r="E76" s="14"/>
      <c r="F76" s="151"/>
      <c r="G76" s="13"/>
      <c r="H76" s="13"/>
      <c r="I76" s="13"/>
      <c r="J76" s="13"/>
      <c r="K76" s="13"/>
      <c r="L76" s="30"/>
    </row>
    <row r="77" spans="1:12" ht="15.75">
      <c r="A77" s="16" t="s">
        <v>47</v>
      </c>
      <c r="B77" s="171"/>
      <c r="C77" s="172"/>
      <c r="D77" s="58">
        <f t="shared" si="3"/>
        <v>0</v>
      </c>
      <c r="E77" s="14"/>
      <c r="F77" s="151"/>
      <c r="G77" s="13"/>
      <c r="H77" s="13"/>
      <c r="I77" s="13"/>
      <c r="J77" s="13"/>
      <c r="K77" s="13"/>
      <c r="L77" s="30"/>
    </row>
    <row r="78" spans="1:12" ht="15.75">
      <c r="A78" s="16" t="s">
        <v>48</v>
      </c>
      <c r="B78" s="171"/>
      <c r="C78" s="172"/>
      <c r="D78" s="58">
        <f t="shared" si="3"/>
        <v>0</v>
      </c>
      <c r="E78" s="14"/>
      <c r="F78" s="151"/>
      <c r="G78" s="13"/>
      <c r="H78" s="13"/>
      <c r="I78" s="13"/>
      <c r="J78" s="13"/>
      <c r="K78" s="13"/>
      <c r="L78" s="30"/>
    </row>
    <row r="79" spans="1:12" ht="15.75">
      <c r="A79" s="16" t="s">
        <v>49</v>
      </c>
      <c r="B79" s="171"/>
      <c r="C79" s="172"/>
      <c r="D79" s="58">
        <f t="shared" si="3"/>
        <v>0</v>
      </c>
      <c r="E79" s="14"/>
      <c r="F79" s="13"/>
      <c r="G79" s="13"/>
      <c r="H79" s="13"/>
      <c r="I79" s="13"/>
      <c r="J79" s="13"/>
      <c r="K79" s="13"/>
      <c r="L79" s="30"/>
    </row>
    <row r="80" spans="1:12" ht="15.75">
      <c r="A80" s="16" t="s">
        <v>50</v>
      </c>
      <c r="B80" s="171"/>
      <c r="C80" s="172"/>
      <c r="D80" s="58">
        <f t="shared" si="3"/>
        <v>0</v>
      </c>
      <c r="E80" s="14"/>
      <c r="F80" s="13"/>
      <c r="G80" s="13"/>
      <c r="H80" s="13"/>
      <c r="I80" s="13"/>
      <c r="J80" s="13"/>
      <c r="K80" s="13"/>
      <c r="L80" s="30"/>
    </row>
    <row r="81" spans="1:12" ht="15.75">
      <c r="A81" s="16" t="s">
        <v>51</v>
      </c>
      <c r="B81" s="171"/>
      <c r="C81" s="172"/>
      <c r="D81" s="58">
        <f>C81*(-1)</f>
        <v>0</v>
      </c>
      <c r="E81" s="14"/>
      <c r="F81" s="13"/>
      <c r="G81" s="13"/>
      <c r="H81" s="13"/>
      <c r="I81" s="13"/>
      <c r="J81" s="13"/>
      <c r="K81" s="13"/>
      <c r="L81" s="30"/>
    </row>
    <row r="82" spans="1:12" ht="15.75">
      <c r="A82" s="16" t="s">
        <v>52</v>
      </c>
      <c r="B82" s="171"/>
      <c r="C82" s="172"/>
      <c r="D82" s="58">
        <f t="shared" ref="D82:D85" si="4">C82*(-1)</f>
        <v>0</v>
      </c>
      <c r="E82" s="14"/>
      <c r="F82" s="13"/>
      <c r="G82" s="13"/>
      <c r="H82" s="13"/>
      <c r="I82" s="13"/>
      <c r="J82" s="13"/>
      <c r="K82" s="13"/>
      <c r="L82" s="30"/>
    </row>
    <row r="83" spans="1:12" ht="15.75">
      <c r="A83" s="16" t="s">
        <v>53</v>
      </c>
      <c r="B83" s="171"/>
      <c r="C83" s="172"/>
      <c r="D83" s="58">
        <f t="shared" si="4"/>
        <v>0</v>
      </c>
      <c r="E83" s="13"/>
      <c r="F83" s="13"/>
      <c r="G83" s="13"/>
      <c r="H83" s="13"/>
      <c r="I83" s="13"/>
      <c r="J83" s="13"/>
      <c r="K83" s="13"/>
      <c r="L83" s="30"/>
    </row>
    <row r="84" spans="1:12" ht="15.75">
      <c r="A84" s="16" t="s">
        <v>54</v>
      </c>
      <c r="B84" s="171"/>
      <c r="C84" s="172"/>
      <c r="D84" s="58">
        <f t="shared" si="4"/>
        <v>0</v>
      </c>
      <c r="E84" s="13"/>
      <c r="F84" s="244"/>
      <c r="G84" s="244"/>
      <c r="H84" s="244"/>
      <c r="I84" s="244"/>
      <c r="J84" s="17"/>
      <c r="K84" s="13"/>
      <c r="L84" s="30"/>
    </row>
    <row r="85" spans="1:12">
      <c r="A85" s="16" t="s">
        <v>55</v>
      </c>
      <c r="B85" s="171"/>
      <c r="C85" s="172"/>
      <c r="D85" s="58">
        <f t="shared" si="4"/>
        <v>0</v>
      </c>
      <c r="E85" s="13"/>
      <c r="F85" s="13"/>
      <c r="G85" s="244"/>
      <c r="H85" s="244"/>
      <c r="I85" s="244"/>
      <c r="J85" s="244"/>
      <c r="K85" s="17"/>
      <c r="L85" s="13"/>
    </row>
    <row r="87" spans="1:12">
      <c r="B87" s="82" t="s">
        <v>286</v>
      </c>
      <c r="C87" s="81">
        <f>MAX(C66:C85)</f>
        <v>0</v>
      </c>
    </row>
  </sheetData>
  <sheetProtection password="CD42" sheet="1" objects="1" scenarios="1"/>
  <mergeCells count="21">
    <mergeCell ref="F25:I25"/>
    <mergeCell ref="A1:B1"/>
    <mergeCell ref="A2:A4"/>
    <mergeCell ref="N2:O3"/>
    <mergeCell ref="B3:B4"/>
    <mergeCell ref="I4:J4"/>
    <mergeCell ref="A60:B60"/>
    <mergeCell ref="A61:A63"/>
    <mergeCell ref="B62:B63"/>
    <mergeCell ref="I63:J63"/>
    <mergeCell ref="G26:J26"/>
    <mergeCell ref="G27:J27"/>
    <mergeCell ref="A31:B31"/>
    <mergeCell ref="A32:A34"/>
    <mergeCell ref="B33:B34"/>
    <mergeCell ref="I34:J34"/>
    <mergeCell ref="F84:I84"/>
    <mergeCell ref="G85:J85"/>
    <mergeCell ref="F55:I55"/>
    <mergeCell ref="G56:J56"/>
    <mergeCell ref="G57:J57"/>
  </mergeCells>
  <conditionalFormatting sqref="D7:D26">
    <cfRule type="cellIs" dxfId="5" priority="5" stopIfTrue="1" operator="between">
      <formula>$J$19</formula>
      <formula>$N$19</formula>
    </cfRule>
    <cfRule type="cellIs" dxfId="4" priority="6" stopIfTrue="1" operator="lessThan">
      <formula>$J$19</formula>
    </cfRule>
  </conditionalFormatting>
  <conditionalFormatting sqref="D66:D85">
    <cfRule type="cellIs" dxfId="3" priority="1" stopIfTrue="1" operator="between">
      <formula>$J$19</formula>
      <formula>$N$19</formula>
    </cfRule>
    <cfRule type="cellIs" dxfId="2" priority="2" stopIfTrue="1" operator="lessThan">
      <formula>$J$19</formula>
    </cfRule>
  </conditionalFormatting>
  <conditionalFormatting sqref="D37:D56">
    <cfRule type="cellIs" dxfId="1" priority="3" stopIfTrue="1" operator="between">
      <formula>$J$19</formula>
      <formula>$N$19</formula>
    </cfRule>
    <cfRule type="cellIs" dxfId="0" priority="4" stopIfTrue="1" operator="lessThan">
      <formula>$J$19</formula>
    </cfRule>
  </conditionalFormatting>
  <dataValidations count="1">
    <dataValidation type="list" allowBlank="1" showInputMessage="1" showErrorMessage="1" sqref="B3 B33 B62">
      <formula1>"chenal lentique,chenal lotique,chute,fosse de dissipation,mouille de concavité,plat courant,plat lentique,radier,rapide"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4"/>
  <sheetViews>
    <sheetView workbookViewId="0">
      <selection activeCell="F29" sqref="F29"/>
    </sheetView>
  </sheetViews>
  <sheetFormatPr baseColWidth="10" defaultRowHeight="15"/>
  <cols>
    <col min="1" max="1" width="23.42578125" bestFit="1" customWidth="1"/>
    <col min="2" max="2" width="14.5703125" customWidth="1"/>
    <col min="3" max="3" width="23.42578125" bestFit="1" customWidth="1"/>
    <col min="4" max="4" width="12.28515625" customWidth="1"/>
    <col min="5" max="5" width="3.85546875" style="47" customWidth="1"/>
    <col min="6" max="6" width="23.42578125" bestFit="1" customWidth="1"/>
    <col min="7" max="7" width="13.140625" customWidth="1"/>
    <col min="8" max="8" width="23.42578125" bestFit="1" customWidth="1"/>
    <col min="9" max="9" width="16.85546875" customWidth="1"/>
    <col min="10" max="10" width="4" customWidth="1"/>
    <col min="11" max="11" width="23.42578125" bestFit="1" customWidth="1"/>
    <col min="12" max="12" width="20" customWidth="1"/>
    <col min="13" max="13" width="23.42578125" bestFit="1" customWidth="1"/>
    <col min="14" max="14" width="14.5703125" customWidth="1"/>
    <col min="15" max="15" width="5" customWidth="1"/>
    <col min="16" max="16" width="23.42578125" bestFit="1" customWidth="1"/>
    <col min="17" max="17" width="20" customWidth="1"/>
    <col min="18" max="18" width="23.42578125" bestFit="1" customWidth="1"/>
    <col min="19" max="19" width="17.7109375" customWidth="1"/>
  </cols>
  <sheetData>
    <row r="1" spans="1:19">
      <c r="A1" s="246" t="s">
        <v>346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8"/>
    </row>
    <row r="2" spans="1:19">
      <c r="A2" s="249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1"/>
    </row>
    <row r="4" spans="1:19">
      <c r="A4" s="231" t="s">
        <v>56</v>
      </c>
      <c r="B4" s="231"/>
      <c r="C4" s="231"/>
      <c r="D4" s="231"/>
      <c r="F4" s="231" t="s">
        <v>59</v>
      </c>
      <c r="G4" s="231"/>
      <c r="H4" s="231"/>
      <c r="I4" s="231"/>
      <c r="K4" s="231" t="s">
        <v>60</v>
      </c>
      <c r="L4" s="231"/>
      <c r="M4" s="231"/>
      <c r="N4" s="231"/>
      <c r="P4" s="231" t="s">
        <v>61</v>
      </c>
      <c r="Q4" s="231"/>
      <c r="R4" s="231"/>
      <c r="S4" s="231"/>
    </row>
    <row r="5" spans="1:19">
      <c r="A5" s="254"/>
      <c r="B5" s="255"/>
      <c r="C5" s="255"/>
      <c r="D5" s="256"/>
      <c r="F5" s="254"/>
      <c r="G5" s="255"/>
      <c r="H5" s="255"/>
      <c r="I5" s="256"/>
      <c r="K5" s="254"/>
      <c r="L5" s="255"/>
      <c r="M5" s="255"/>
      <c r="N5" s="256"/>
      <c r="P5" s="254"/>
      <c r="Q5" s="255"/>
      <c r="R5" s="255"/>
      <c r="S5" s="256"/>
    </row>
    <row r="6" spans="1:19">
      <c r="A6" s="253" t="s">
        <v>199</v>
      </c>
      <c r="B6" s="253"/>
      <c r="C6" s="253" t="s">
        <v>200</v>
      </c>
      <c r="D6" s="253"/>
      <c r="F6" s="253" t="s">
        <v>199</v>
      </c>
      <c r="G6" s="253"/>
      <c r="H6" s="253" t="s">
        <v>200</v>
      </c>
      <c r="I6" s="253"/>
      <c r="K6" s="253" t="s">
        <v>199</v>
      </c>
      <c r="L6" s="253"/>
      <c r="M6" s="253" t="s">
        <v>200</v>
      </c>
      <c r="N6" s="253"/>
      <c r="P6" s="253" t="s">
        <v>199</v>
      </c>
      <c r="Q6" s="253"/>
      <c r="R6" s="253" t="s">
        <v>200</v>
      </c>
      <c r="S6" s="253"/>
    </row>
    <row r="7" spans="1:19">
      <c r="A7" s="44" t="s">
        <v>225</v>
      </c>
      <c r="B7" s="169"/>
      <c r="C7" s="44" t="s">
        <v>225</v>
      </c>
      <c r="D7" s="169"/>
      <c r="F7" s="44" t="s">
        <v>225</v>
      </c>
      <c r="G7" s="169"/>
      <c r="H7" s="44" t="s">
        <v>225</v>
      </c>
      <c r="I7" s="169"/>
      <c r="K7" s="149" t="s">
        <v>225</v>
      </c>
      <c r="L7" s="169"/>
      <c r="M7" s="149" t="s">
        <v>225</v>
      </c>
      <c r="N7" s="169"/>
      <c r="P7" s="149" t="s">
        <v>225</v>
      </c>
      <c r="Q7" s="169"/>
      <c r="R7" s="149" t="s">
        <v>225</v>
      </c>
      <c r="S7" s="169"/>
    </row>
    <row r="8" spans="1:19">
      <c r="A8" s="44" t="s">
        <v>178</v>
      </c>
      <c r="B8" s="169"/>
      <c r="C8" s="44" t="s">
        <v>109</v>
      </c>
      <c r="D8" s="169"/>
      <c r="F8" s="44" t="s">
        <v>178</v>
      </c>
      <c r="G8" s="169"/>
      <c r="H8" s="44" t="s">
        <v>109</v>
      </c>
      <c r="I8" s="169"/>
      <c r="K8" s="149" t="s">
        <v>178</v>
      </c>
      <c r="L8" s="169"/>
      <c r="M8" s="149" t="s">
        <v>109</v>
      </c>
      <c r="N8" s="169"/>
      <c r="P8" s="149" t="s">
        <v>178</v>
      </c>
      <c r="Q8" s="169"/>
      <c r="R8" s="149" t="s">
        <v>109</v>
      </c>
      <c r="S8" s="169"/>
    </row>
    <row r="9" spans="1:19">
      <c r="A9" s="44" t="s">
        <v>201</v>
      </c>
      <c r="B9" s="170" t="s">
        <v>208</v>
      </c>
      <c r="C9" s="44" t="s">
        <v>201</v>
      </c>
      <c r="D9" s="170" t="s">
        <v>208</v>
      </c>
      <c r="F9" s="44" t="s">
        <v>201</v>
      </c>
      <c r="G9" s="170" t="s">
        <v>208</v>
      </c>
      <c r="H9" s="44" t="s">
        <v>201</v>
      </c>
      <c r="I9" s="170" t="s">
        <v>208</v>
      </c>
      <c r="K9" s="149" t="s">
        <v>201</v>
      </c>
      <c r="L9" s="170" t="s">
        <v>208</v>
      </c>
      <c r="M9" s="149" t="s">
        <v>201</v>
      </c>
      <c r="N9" s="170" t="s">
        <v>208</v>
      </c>
      <c r="P9" s="149" t="s">
        <v>201</v>
      </c>
      <c r="Q9" s="170" t="s">
        <v>208</v>
      </c>
      <c r="R9" s="149" t="s">
        <v>201</v>
      </c>
      <c r="S9" s="170" t="s">
        <v>208</v>
      </c>
    </row>
    <row r="10" spans="1:19">
      <c r="A10" s="257" t="s">
        <v>209</v>
      </c>
      <c r="B10" s="258"/>
      <c r="C10" s="258"/>
      <c r="D10" s="259"/>
      <c r="F10" s="257" t="s">
        <v>209</v>
      </c>
      <c r="G10" s="258"/>
      <c r="H10" s="258"/>
      <c r="I10" s="259"/>
      <c r="K10" s="257" t="s">
        <v>209</v>
      </c>
      <c r="L10" s="258"/>
      <c r="M10" s="258"/>
      <c r="N10" s="259"/>
      <c r="P10" s="257" t="s">
        <v>209</v>
      </c>
      <c r="Q10" s="258"/>
      <c r="R10" s="258"/>
      <c r="S10" s="259"/>
    </row>
    <row r="11" spans="1:19">
      <c r="A11" s="44" t="s">
        <v>215</v>
      </c>
      <c r="B11" s="170" t="s">
        <v>208</v>
      </c>
      <c r="C11" s="44" t="s">
        <v>215</v>
      </c>
      <c r="D11" s="170" t="s">
        <v>208</v>
      </c>
      <c r="F11" s="44" t="s">
        <v>215</v>
      </c>
      <c r="G11" s="170" t="s">
        <v>208</v>
      </c>
      <c r="H11" s="44" t="s">
        <v>215</v>
      </c>
      <c r="I11" s="170" t="s">
        <v>208</v>
      </c>
      <c r="K11" s="149" t="s">
        <v>215</v>
      </c>
      <c r="L11" s="170" t="s">
        <v>208</v>
      </c>
      <c r="M11" s="149" t="s">
        <v>215</v>
      </c>
      <c r="N11" s="170" t="s">
        <v>208</v>
      </c>
      <c r="P11" s="149" t="s">
        <v>215</v>
      </c>
      <c r="Q11" s="170" t="s">
        <v>208</v>
      </c>
      <c r="R11" s="149" t="s">
        <v>215</v>
      </c>
      <c r="S11" s="170" t="s">
        <v>208</v>
      </c>
    </row>
    <row r="12" spans="1:19">
      <c r="A12" s="252" t="s">
        <v>210</v>
      </c>
      <c r="B12" s="170" t="s">
        <v>208</v>
      </c>
      <c r="C12" s="252" t="s">
        <v>210</v>
      </c>
      <c r="D12" s="170" t="s">
        <v>208</v>
      </c>
      <c r="F12" s="252" t="s">
        <v>210</v>
      </c>
      <c r="G12" s="170" t="s">
        <v>208</v>
      </c>
      <c r="H12" s="252" t="s">
        <v>210</v>
      </c>
      <c r="I12" s="170" t="s">
        <v>208</v>
      </c>
      <c r="K12" s="252" t="s">
        <v>210</v>
      </c>
      <c r="L12" s="170" t="s">
        <v>208</v>
      </c>
      <c r="M12" s="252" t="s">
        <v>210</v>
      </c>
      <c r="N12" s="170" t="s">
        <v>208</v>
      </c>
      <c r="P12" s="252" t="s">
        <v>210</v>
      </c>
      <c r="Q12" s="170" t="s">
        <v>208</v>
      </c>
      <c r="R12" s="252" t="s">
        <v>210</v>
      </c>
      <c r="S12" s="170" t="s">
        <v>208</v>
      </c>
    </row>
    <row r="13" spans="1:19">
      <c r="A13" s="252"/>
      <c r="B13" s="170" t="s">
        <v>220</v>
      </c>
      <c r="C13" s="252"/>
      <c r="D13" s="170" t="s">
        <v>220</v>
      </c>
      <c r="F13" s="252"/>
      <c r="G13" s="170" t="s">
        <v>220</v>
      </c>
      <c r="H13" s="252"/>
      <c r="I13" s="170" t="s">
        <v>220</v>
      </c>
      <c r="K13" s="252"/>
      <c r="L13" s="170" t="s">
        <v>220</v>
      </c>
      <c r="M13" s="252"/>
      <c r="N13" s="170" t="s">
        <v>220</v>
      </c>
      <c r="P13" s="252"/>
      <c r="Q13" s="170" t="s">
        <v>220</v>
      </c>
      <c r="R13" s="252"/>
      <c r="S13" s="170" t="s">
        <v>220</v>
      </c>
    </row>
    <row r="14" spans="1:19">
      <c r="A14" s="252"/>
      <c r="B14" s="170" t="s">
        <v>221</v>
      </c>
      <c r="C14" s="252"/>
      <c r="D14" s="170" t="s">
        <v>221</v>
      </c>
      <c r="F14" s="252"/>
      <c r="G14" s="170" t="s">
        <v>221</v>
      </c>
      <c r="H14" s="252"/>
      <c r="I14" s="170" t="s">
        <v>221</v>
      </c>
      <c r="K14" s="252"/>
      <c r="L14" s="170" t="s">
        <v>221</v>
      </c>
      <c r="M14" s="252"/>
      <c r="N14" s="170" t="s">
        <v>221</v>
      </c>
      <c r="P14" s="252"/>
      <c r="Q14" s="170" t="s">
        <v>221</v>
      </c>
      <c r="R14" s="252"/>
      <c r="S14" s="170" t="s">
        <v>221</v>
      </c>
    </row>
    <row r="15" spans="1:19">
      <c r="A15" s="252" t="s">
        <v>211</v>
      </c>
      <c r="B15" s="170" t="s">
        <v>208</v>
      </c>
      <c r="C15" s="252" t="s">
        <v>211</v>
      </c>
      <c r="D15" s="170" t="s">
        <v>208</v>
      </c>
      <c r="F15" s="252" t="s">
        <v>211</v>
      </c>
      <c r="G15" s="170" t="s">
        <v>208</v>
      </c>
      <c r="H15" s="252" t="s">
        <v>211</v>
      </c>
      <c r="I15" s="170" t="s">
        <v>208</v>
      </c>
      <c r="K15" s="252" t="s">
        <v>211</v>
      </c>
      <c r="L15" s="170" t="s">
        <v>208</v>
      </c>
      <c r="M15" s="252" t="s">
        <v>211</v>
      </c>
      <c r="N15" s="170" t="s">
        <v>208</v>
      </c>
      <c r="P15" s="252" t="s">
        <v>211</v>
      </c>
      <c r="Q15" s="170" t="s">
        <v>208</v>
      </c>
      <c r="R15" s="252" t="s">
        <v>211</v>
      </c>
      <c r="S15" s="170" t="s">
        <v>208</v>
      </c>
    </row>
    <row r="16" spans="1:19">
      <c r="A16" s="252"/>
      <c r="B16" s="170" t="s">
        <v>220</v>
      </c>
      <c r="C16" s="252"/>
      <c r="D16" s="170" t="s">
        <v>220</v>
      </c>
      <c r="F16" s="252"/>
      <c r="G16" s="170" t="s">
        <v>220</v>
      </c>
      <c r="H16" s="252"/>
      <c r="I16" s="170" t="s">
        <v>220</v>
      </c>
      <c r="K16" s="252"/>
      <c r="L16" s="170" t="s">
        <v>220</v>
      </c>
      <c r="M16" s="252"/>
      <c r="N16" s="170" t="s">
        <v>220</v>
      </c>
      <c r="P16" s="252"/>
      <c r="Q16" s="170" t="s">
        <v>220</v>
      </c>
      <c r="R16" s="252"/>
      <c r="S16" s="170" t="s">
        <v>220</v>
      </c>
    </row>
    <row r="17" spans="1:19">
      <c r="A17" s="252"/>
      <c r="B17" s="170" t="s">
        <v>221</v>
      </c>
      <c r="C17" s="252"/>
      <c r="D17" s="170" t="s">
        <v>221</v>
      </c>
      <c r="F17" s="252"/>
      <c r="G17" s="170" t="s">
        <v>221</v>
      </c>
      <c r="H17" s="252"/>
      <c r="I17" s="170" t="s">
        <v>221</v>
      </c>
      <c r="K17" s="252"/>
      <c r="L17" s="170" t="s">
        <v>221</v>
      </c>
      <c r="M17" s="252"/>
      <c r="N17" s="170" t="s">
        <v>221</v>
      </c>
      <c r="P17" s="252"/>
      <c r="Q17" s="170" t="s">
        <v>221</v>
      </c>
      <c r="R17" s="252"/>
      <c r="S17" s="170" t="s">
        <v>221</v>
      </c>
    </row>
    <row r="18" spans="1:19">
      <c r="A18" s="252" t="s">
        <v>212</v>
      </c>
      <c r="B18" s="170" t="s">
        <v>208</v>
      </c>
      <c r="C18" s="252" t="s">
        <v>212</v>
      </c>
      <c r="D18" s="170" t="s">
        <v>208</v>
      </c>
      <c r="F18" s="252" t="s">
        <v>212</v>
      </c>
      <c r="G18" s="170" t="s">
        <v>208</v>
      </c>
      <c r="H18" s="252" t="s">
        <v>212</v>
      </c>
      <c r="I18" s="170" t="s">
        <v>208</v>
      </c>
      <c r="K18" s="252" t="s">
        <v>212</v>
      </c>
      <c r="L18" s="170" t="s">
        <v>208</v>
      </c>
      <c r="M18" s="252" t="s">
        <v>212</v>
      </c>
      <c r="N18" s="170" t="s">
        <v>208</v>
      </c>
      <c r="P18" s="252" t="s">
        <v>212</v>
      </c>
      <c r="Q18" s="170" t="s">
        <v>208</v>
      </c>
      <c r="R18" s="252" t="s">
        <v>212</v>
      </c>
      <c r="S18" s="170" t="s">
        <v>208</v>
      </c>
    </row>
    <row r="19" spans="1:19">
      <c r="A19" s="252"/>
      <c r="B19" s="170" t="s">
        <v>220</v>
      </c>
      <c r="C19" s="252"/>
      <c r="D19" s="170" t="s">
        <v>220</v>
      </c>
      <c r="F19" s="252"/>
      <c r="G19" s="170" t="s">
        <v>220</v>
      </c>
      <c r="H19" s="252"/>
      <c r="I19" s="170" t="s">
        <v>220</v>
      </c>
      <c r="K19" s="252"/>
      <c r="L19" s="170" t="s">
        <v>220</v>
      </c>
      <c r="M19" s="252"/>
      <c r="N19" s="170" t="s">
        <v>220</v>
      </c>
      <c r="P19" s="252"/>
      <c r="Q19" s="170" t="s">
        <v>220</v>
      </c>
      <c r="R19" s="252"/>
      <c r="S19" s="170" t="s">
        <v>220</v>
      </c>
    </row>
    <row r="20" spans="1:19">
      <c r="A20" s="252"/>
      <c r="B20" s="170" t="s">
        <v>221</v>
      </c>
      <c r="C20" s="252"/>
      <c r="D20" s="170" t="s">
        <v>221</v>
      </c>
      <c r="F20" s="252"/>
      <c r="G20" s="170" t="s">
        <v>221</v>
      </c>
      <c r="H20" s="252"/>
      <c r="I20" s="170" t="s">
        <v>221</v>
      </c>
      <c r="K20" s="252"/>
      <c r="L20" s="170" t="s">
        <v>221</v>
      </c>
      <c r="M20" s="252"/>
      <c r="N20" s="170" t="s">
        <v>221</v>
      </c>
      <c r="P20" s="252"/>
      <c r="Q20" s="170" t="s">
        <v>221</v>
      </c>
      <c r="R20" s="252"/>
      <c r="S20" s="170" t="s">
        <v>221</v>
      </c>
    </row>
    <row r="21" spans="1:19">
      <c r="A21" s="257" t="s">
        <v>226</v>
      </c>
      <c r="B21" s="258"/>
      <c r="C21" s="258"/>
      <c r="D21" s="259"/>
      <c r="F21" s="257" t="s">
        <v>226</v>
      </c>
      <c r="G21" s="258"/>
      <c r="H21" s="258"/>
      <c r="I21" s="259"/>
      <c r="K21" s="257" t="s">
        <v>226</v>
      </c>
      <c r="L21" s="258"/>
      <c r="M21" s="258"/>
      <c r="N21" s="259"/>
      <c r="P21" s="257" t="s">
        <v>226</v>
      </c>
      <c r="Q21" s="258"/>
      <c r="R21" s="258"/>
      <c r="S21" s="259"/>
    </row>
    <row r="22" spans="1:19">
      <c r="A22" s="27" t="s">
        <v>227</v>
      </c>
      <c r="B22" s="170" t="s">
        <v>208</v>
      </c>
      <c r="C22" s="27" t="s">
        <v>227</v>
      </c>
      <c r="D22" s="170" t="s">
        <v>208</v>
      </c>
      <c r="F22" s="27" t="s">
        <v>227</v>
      </c>
      <c r="G22" s="170" t="s">
        <v>208</v>
      </c>
      <c r="H22" s="27" t="s">
        <v>227</v>
      </c>
      <c r="I22" s="170" t="s">
        <v>208</v>
      </c>
      <c r="K22" s="27" t="s">
        <v>227</v>
      </c>
      <c r="L22" s="170" t="s">
        <v>208</v>
      </c>
      <c r="M22" s="27" t="s">
        <v>227</v>
      </c>
      <c r="N22" s="170" t="s">
        <v>208</v>
      </c>
      <c r="P22" s="27" t="s">
        <v>227</v>
      </c>
      <c r="Q22" s="170" t="s">
        <v>208</v>
      </c>
      <c r="R22" s="27" t="s">
        <v>227</v>
      </c>
      <c r="S22" s="170" t="s">
        <v>208</v>
      </c>
    </row>
    <row r="23" spans="1:19">
      <c r="A23" s="27" t="s">
        <v>228</v>
      </c>
      <c r="B23" s="170" t="s">
        <v>208</v>
      </c>
      <c r="C23" s="27" t="s">
        <v>228</v>
      </c>
      <c r="D23" s="170" t="s">
        <v>208</v>
      </c>
      <c r="F23" s="27" t="s">
        <v>228</v>
      </c>
      <c r="G23" s="170" t="s">
        <v>208</v>
      </c>
      <c r="H23" s="27" t="s">
        <v>228</v>
      </c>
      <c r="I23" s="170" t="s">
        <v>208</v>
      </c>
      <c r="K23" s="27" t="s">
        <v>228</v>
      </c>
      <c r="L23" s="170" t="s">
        <v>208</v>
      </c>
      <c r="M23" s="27" t="s">
        <v>228</v>
      </c>
      <c r="N23" s="170" t="s">
        <v>208</v>
      </c>
      <c r="P23" s="27" t="s">
        <v>228</v>
      </c>
      <c r="Q23" s="170" t="s">
        <v>208</v>
      </c>
      <c r="R23" s="27" t="s">
        <v>228</v>
      </c>
      <c r="S23" s="170" t="s">
        <v>208</v>
      </c>
    </row>
    <row r="24" spans="1:19">
      <c r="A24" s="257" t="s">
        <v>229</v>
      </c>
      <c r="B24" s="258"/>
      <c r="C24" s="258"/>
      <c r="D24" s="259"/>
      <c r="F24" s="257" t="s">
        <v>229</v>
      </c>
      <c r="G24" s="258"/>
      <c r="H24" s="258"/>
      <c r="I24" s="259"/>
      <c r="K24" s="257" t="s">
        <v>229</v>
      </c>
      <c r="L24" s="258"/>
      <c r="M24" s="258"/>
      <c r="N24" s="259"/>
      <c r="P24" s="257" t="s">
        <v>229</v>
      </c>
      <c r="Q24" s="258"/>
      <c r="R24" s="258"/>
      <c r="S24" s="259"/>
    </row>
    <row r="25" spans="1:19">
      <c r="A25" s="27" t="s">
        <v>230</v>
      </c>
      <c r="B25" s="170" t="s">
        <v>208</v>
      </c>
      <c r="C25" s="27" t="s">
        <v>230</v>
      </c>
      <c r="D25" s="170" t="s">
        <v>208</v>
      </c>
      <c r="F25" s="27" t="s">
        <v>230</v>
      </c>
      <c r="G25" s="170" t="s">
        <v>208</v>
      </c>
      <c r="H25" s="27" t="s">
        <v>230</v>
      </c>
      <c r="I25" s="170" t="s">
        <v>208</v>
      </c>
      <c r="K25" s="27" t="s">
        <v>230</v>
      </c>
      <c r="L25" s="170" t="s">
        <v>208</v>
      </c>
      <c r="M25" s="27" t="s">
        <v>230</v>
      </c>
      <c r="N25" s="170" t="s">
        <v>208</v>
      </c>
      <c r="P25" s="27" t="s">
        <v>230</v>
      </c>
      <c r="Q25" s="170" t="s">
        <v>208</v>
      </c>
      <c r="R25" s="27" t="s">
        <v>230</v>
      </c>
      <c r="S25" s="170" t="s">
        <v>208</v>
      </c>
    </row>
    <row r="26" spans="1:19">
      <c r="A26" s="27" t="s">
        <v>235</v>
      </c>
      <c r="B26" s="170" t="s">
        <v>208</v>
      </c>
      <c r="C26" s="27" t="s">
        <v>235</v>
      </c>
      <c r="D26" s="170" t="s">
        <v>208</v>
      </c>
      <c r="F26" s="27" t="s">
        <v>235</v>
      </c>
      <c r="G26" s="170" t="s">
        <v>208</v>
      </c>
      <c r="H26" s="27" t="s">
        <v>235</v>
      </c>
      <c r="I26" s="170" t="s">
        <v>208</v>
      </c>
      <c r="K26" s="27" t="s">
        <v>235</v>
      </c>
      <c r="L26" s="170" t="s">
        <v>208</v>
      </c>
      <c r="M26" s="27" t="s">
        <v>235</v>
      </c>
      <c r="N26" s="170" t="s">
        <v>208</v>
      </c>
      <c r="P26" s="27" t="s">
        <v>235</v>
      </c>
      <c r="Q26" s="170" t="s">
        <v>208</v>
      </c>
      <c r="R26" s="27" t="s">
        <v>235</v>
      </c>
      <c r="S26" s="170" t="s">
        <v>208</v>
      </c>
    </row>
    <row r="27" spans="1:19">
      <c r="A27" s="27"/>
      <c r="B27" s="170" t="s">
        <v>221</v>
      </c>
      <c r="C27" s="27"/>
      <c r="D27" s="170" t="s">
        <v>221</v>
      </c>
      <c r="F27" s="27"/>
      <c r="G27" s="170" t="s">
        <v>221</v>
      </c>
      <c r="H27" s="27"/>
      <c r="I27" s="170" t="s">
        <v>221</v>
      </c>
      <c r="K27" s="27"/>
      <c r="L27" s="170" t="s">
        <v>221</v>
      </c>
      <c r="M27" s="27"/>
      <c r="N27" s="170" t="s">
        <v>221</v>
      </c>
      <c r="P27" s="27"/>
      <c r="Q27" s="170" t="s">
        <v>221</v>
      </c>
      <c r="R27" s="27"/>
      <c r="S27" s="170" t="s">
        <v>221</v>
      </c>
    </row>
    <row r="28" spans="1:19">
      <c r="A28" s="27" t="s">
        <v>234</v>
      </c>
      <c r="B28" s="170" t="s">
        <v>208</v>
      </c>
      <c r="C28" s="27" t="s">
        <v>234</v>
      </c>
      <c r="D28" s="170" t="s">
        <v>208</v>
      </c>
      <c r="F28" s="27" t="s">
        <v>234</v>
      </c>
      <c r="G28" s="170" t="s">
        <v>208</v>
      </c>
      <c r="H28" s="27" t="s">
        <v>234</v>
      </c>
      <c r="I28" s="170" t="s">
        <v>208</v>
      </c>
      <c r="K28" s="27" t="s">
        <v>234</v>
      </c>
      <c r="L28" s="170" t="s">
        <v>208</v>
      </c>
      <c r="M28" s="27" t="s">
        <v>234</v>
      </c>
      <c r="N28" s="170" t="s">
        <v>208</v>
      </c>
      <c r="P28" s="27" t="s">
        <v>234</v>
      </c>
      <c r="Q28" s="170" t="s">
        <v>208</v>
      </c>
      <c r="R28" s="27" t="s">
        <v>234</v>
      </c>
      <c r="S28" s="170" t="s">
        <v>208</v>
      </c>
    </row>
    <row r="29" spans="1:19">
      <c r="A29" s="27" t="s">
        <v>233</v>
      </c>
      <c r="B29" s="156"/>
      <c r="C29" s="27" t="s">
        <v>233</v>
      </c>
      <c r="D29" s="156"/>
      <c r="F29" s="27" t="s">
        <v>233</v>
      </c>
      <c r="G29" s="156"/>
      <c r="H29" s="27" t="s">
        <v>233</v>
      </c>
      <c r="I29" s="156"/>
      <c r="K29" s="27" t="s">
        <v>233</v>
      </c>
      <c r="L29" s="156"/>
      <c r="M29" s="27" t="s">
        <v>233</v>
      </c>
      <c r="N29" s="156"/>
      <c r="P29" s="27" t="s">
        <v>233</v>
      </c>
      <c r="Q29" s="156"/>
      <c r="R29" s="27" t="s">
        <v>233</v>
      </c>
      <c r="S29" s="156"/>
    </row>
    <row r="30" spans="1:19">
      <c r="A30" s="27" t="s">
        <v>238</v>
      </c>
      <c r="B30" s="156"/>
      <c r="C30" s="27" t="s">
        <v>238</v>
      </c>
      <c r="D30" s="156"/>
      <c r="F30" s="27" t="s">
        <v>238</v>
      </c>
      <c r="G30" s="156"/>
      <c r="H30" s="27" t="s">
        <v>238</v>
      </c>
      <c r="I30" s="156"/>
      <c r="K30" s="27" t="s">
        <v>238</v>
      </c>
      <c r="L30" s="156"/>
      <c r="M30" s="27" t="s">
        <v>238</v>
      </c>
      <c r="N30" s="156"/>
      <c r="P30" s="27" t="s">
        <v>238</v>
      </c>
      <c r="Q30" s="156"/>
      <c r="R30" s="27" t="s">
        <v>238</v>
      </c>
      <c r="S30" s="156"/>
    </row>
    <row r="31" spans="1:19">
      <c r="A31" s="27" t="s">
        <v>231</v>
      </c>
      <c r="B31" s="156"/>
      <c r="C31" s="27" t="s">
        <v>231</v>
      </c>
      <c r="D31" s="156"/>
      <c r="F31" s="27" t="s">
        <v>231</v>
      </c>
      <c r="G31" s="156"/>
      <c r="H31" s="27" t="s">
        <v>231</v>
      </c>
      <c r="I31" s="156"/>
      <c r="K31" s="27" t="s">
        <v>231</v>
      </c>
      <c r="L31" s="156"/>
      <c r="M31" s="27" t="s">
        <v>231</v>
      </c>
      <c r="N31" s="156"/>
      <c r="P31" s="27" t="s">
        <v>231</v>
      </c>
      <c r="Q31" s="156"/>
      <c r="R31" s="27" t="s">
        <v>231</v>
      </c>
      <c r="S31" s="156"/>
    </row>
    <row r="32" spans="1:19">
      <c r="A32" s="27" t="s">
        <v>232</v>
      </c>
      <c r="B32" s="156"/>
      <c r="C32" s="27" t="s">
        <v>232</v>
      </c>
      <c r="D32" s="156"/>
      <c r="F32" s="27" t="s">
        <v>232</v>
      </c>
      <c r="G32" s="156"/>
      <c r="H32" s="27" t="s">
        <v>232</v>
      </c>
      <c r="I32" s="156"/>
      <c r="K32" s="27" t="s">
        <v>232</v>
      </c>
      <c r="L32" s="156"/>
      <c r="M32" s="27" t="s">
        <v>232</v>
      </c>
      <c r="N32" s="156"/>
      <c r="P32" s="27" t="s">
        <v>232</v>
      </c>
      <c r="Q32" s="156"/>
      <c r="R32" s="27" t="s">
        <v>232</v>
      </c>
      <c r="S32" s="156"/>
    </row>
    <row r="34" spans="1:1">
      <c r="A34" s="133"/>
    </row>
  </sheetData>
  <sheetProtection password="CD42" sheet="1" objects="1" scenarios="1"/>
  <dataConsolidate/>
  <mergeCells count="53">
    <mergeCell ref="K21:N21"/>
    <mergeCell ref="K24:N24"/>
    <mergeCell ref="P4:S4"/>
    <mergeCell ref="P5:S5"/>
    <mergeCell ref="P6:Q6"/>
    <mergeCell ref="R6:S6"/>
    <mergeCell ref="P10:S10"/>
    <mergeCell ref="P12:P14"/>
    <mergeCell ref="R12:R14"/>
    <mergeCell ref="P15:P17"/>
    <mergeCell ref="R15:R17"/>
    <mergeCell ref="P18:P20"/>
    <mergeCell ref="R18:R20"/>
    <mergeCell ref="P21:S21"/>
    <mergeCell ref="P24:S24"/>
    <mergeCell ref="K12:K14"/>
    <mergeCell ref="M12:M14"/>
    <mergeCell ref="K15:K17"/>
    <mergeCell ref="M15:M17"/>
    <mergeCell ref="K18:K20"/>
    <mergeCell ref="M18:M20"/>
    <mergeCell ref="A21:D21"/>
    <mergeCell ref="A24:D24"/>
    <mergeCell ref="F21:I21"/>
    <mergeCell ref="F24:I24"/>
    <mergeCell ref="A5:D5"/>
    <mergeCell ref="F5:I5"/>
    <mergeCell ref="F15:F17"/>
    <mergeCell ref="H15:H17"/>
    <mergeCell ref="F18:F20"/>
    <mergeCell ref="H18:H20"/>
    <mergeCell ref="A18:A20"/>
    <mergeCell ref="C15:C17"/>
    <mergeCell ref="C18:C20"/>
    <mergeCell ref="A15:A17"/>
    <mergeCell ref="A10:D10"/>
    <mergeCell ref="F10:I10"/>
    <mergeCell ref="A1:S2"/>
    <mergeCell ref="F12:F14"/>
    <mergeCell ref="H12:H14"/>
    <mergeCell ref="C12:C14"/>
    <mergeCell ref="A4:D4"/>
    <mergeCell ref="F4:I4"/>
    <mergeCell ref="F6:G6"/>
    <mergeCell ref="H6:I6"/>
    <mergeCell ref="A6:B6"/>
    <mergeCell ref="C6:D6"/>
    <mergeCell ref="A12:A14"/>
    <mergeCell ref="K4:N4"/>
    <mergeCell ref="K5:N5"/>
    <mergeCell ref="K6:L6"/>
    <mergeCell ref="M6:N6"/>
    <mergeCell ref="K10:N10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'NE PAS SUPPRIMER'!$B$1:$B$7</xm:f>
          </x14:formula1>
          <xm:sqref>B9 I9 G9 D9 N9 L9 S9 Q9</xm:sqref>
        </x14:dataValidation>
        <x14:dataValidation type="list" allowBlank="1" showInputMessage="1" showErrorMessage="1">
          <x14:formula1>
            <xm:f>'NE PAS SUPPRIMER'!$C$1:$C$3</xm:f>
          </x14:formula1>
          <xm:sqref>B11:B12 B15 B18 D15 D18 D28 G11:G12 G15 G18 I11:I12 I15 I18 B25:B26 B28 D25:D26 D11:D12 I28 G25:G26 G28 I25:I26 L11:L12 L15 L18 N11:N12 N15 N18 N28 L25:L26 L28 N25:N26 Q11:Q12 Q15 Q18 S11:S12 S15 S18 S28 Q25:Q26 Q28 S25:S26</xm:sqref>
        </x14:dataValidation>
        <x14:dataValidation type="list" allowBlank="1" showInputMessage="1" showErrorMessage="1">
          <x14:formula1>
            <xm:f>'NE PAS SUPPRIMER'!$D$1:$D$5</xm:f>
          </x14:formula1>
          <xm:sqref>B13 B16 B19 D16 D19 I19 G13 G16 G19 I13 I16 D13 N19 L13 L16 L19 N13 N16 S19 Q13 Q16 Q19 S13 S16</xm:sqref>
        </x14:dataValidation>
        <x14:dataValidation type="list" allowBlank="1" showInputMessage="1" showErrorMessage="1">
          <x14:formula1>
            <xm:f>'NE PAS SUPPRIMER'!$E$1:$E$4</xm:f>
          </x14:formula1>
          <xm:sqref>B14 B17 B20 D17 D20 I20 G14 G17 G20 I14 I17 D14 N20 L14 L17 L20 N14 N17 S20 Q14 Q17 Q20 S14 S17</xm:sqref>
        </x14:dataValidation>
        <x14:dataValidation type="list" allowBlank="1" showInputMessage="1" showErrorMessage="1">
          <x14:formula1>
            <xm:f>'NE PAS SUPPRIMER'!$F$1:$F$3</xm:f>
          </x14:formula1>
          <xm:sqref>B27 D27 G27 I27 L27 N27 Q27 S27</xm:sqref>
        </x14:dataValidation>
        <x14:dataValidation type="list" allowBlank="1" showInputMessage="1" showErrorMessage="1">
          <x14:formula1>
            <xm:f>'NE PAS SUPPRIMER'!$G$1:$G$9</xm:f>
          </x14:formula1>
          <xm:sqref>B22:B23 D22:D23 G22:G23 I22:I23 L22:L23 N22:N23 Q22:Q23 S22:S23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53"/>
  <sheetViews>
    <sheetView tabSelected="1" topLeftCell="G1" workbookViewId="0">
      <selection activeCell="E38" sqref="E38"/>
    </sheetView>
  </sheetViews>
  <sheetFormatPr baseColWidth="10" defaultRowHeight="15"/>
  <sheetData>
    <row r="1" spans="1:15">
      <c r="A1" s="260" t="s">
        <v>255</v>
      </c>
      <c r="B1" s="261"/>
      <c r="C1" s="261"/>
      <c r="D1" s="261"/>
      <c r="E1" s="261"/>
      <c r="F1" s="261"/>
      <c r="G1" s="261"/>
      <c r="H1" s="261"/>
      <c r="I1" s="261"/>
      <c r="K1" s="262" t="s">
        <v>348</v>
      </c>
      <c r="L1" s="263"/>
      <c r="M1" s="263"/>
      <c r="N1" s="264"/>
    </row>
    <row r="2" spans="1:15">
      <c r="A2" s="261"/>
      <c r="B2" s="261"/>
      <c r="C2" s="261"/>
      <c r="D2" s="261"/>
      <c r="E2" s="261"/>
      <c r="F2" s="261"/>
      <c r="G2" s="261"/>
      <c r="H2" s="261"/>
      <c r="I2" s="261"/>
      <c r="K2" s="265"/>
      <c r="L2" s="266"/>
      <c r="M2" s="266"/>
      <c r="N2" s="267"/>
      <c r="O2" s="133"/>
    </row>
    <row r="3" spans="1:15" ht="38.25">
      <c r="A3" s="31"/>
      <c r="B3" s="32" t="s">
        <v>115</v>
      </c>
      <c r="C3" s="33" t="s">
        <v>34</v>
      </c>
      <c r="D3" s="32" t="s">
        <v>35</v>
      </c>
      <c r="E3" s="32" t="s">
        <v>68</v>
      </c>
      <c r="F3" s="32" t="s">
        <v>116</v>
      </c>
      <c r="G3" s="32" t="s">
        <v>69</v>
      </c>
      <c r="H3" s="32" t="s">
        <v>117</v>
      </c>
      <c r="I3" s="32" t="s">
        <v>118</v>
      </c>
    </row>
    <row r="4" spans="1:15">
      <c r="A4" s="34" t="s">
        <v>36</v>
      </c>
      <c r="B4" s="171">
        <v>0</v>
      </c>
      <c r="C4" s="172">
        <v>1.51</v>
      </c>
      <c r="D4" s="58">
        <f>C4*(-1)</f>
        <v>-1.51</v>
      </c>
      <c r="E4" s="172">
        <v>1.31</v>
      </c>
      <c r="F4" s="58">
        <f>E4*(-1)</f>
        <v>-1.31</v>
      </c>
      <c r="G4" s="172">
        <v>0.7</v>
      </c>
      <c r="H4" s="58">
        <f>G4*(-1)</f>
        <v>-0.7</v>
      </c>
      <c r="I4" s="58"/>
    </row>
    <row r="5" spans="1:15">
      <c r="A5" s="34" t="s">
        <v>37</v>
      </c>
      <c r="B5" s="171">
        <v>5</v>
      </c>
      <c r="C5" s="172">
        <v>1.47</v>
      </c>
      <c r="D5" s="58">
        <f t="shared" ref="D5:D53" si="0">C5*(-1)</f>
        <v>-1.47</v>
      </c>
      <c r="E5" s="172">
        <v>1.27</v>
      </c>
      <c r="F5" s="58">
        <f t="shared" ref="F5:F53" si="1">E5*(-1)</f>
        <v>-1.27</v>
      </c>
      <c r="G5" s="172">
        <v>0.72</v>
      </c>
      <c r="H5" s="58">
        <f t="shared" ref="H5:H53" si="2">G5*(-1)</f>
        <v>-0.72</v>
      </c>
      <c r="I5" s="58">
        <f>IF(F5=0,"",(E5-E4)/(B5-B4)*100)</f>
        <v>-0.80000000000000071</v>
      </c>
    </row>
    <row r="6" spans="1:15">
      <c r="A6" s="34" t="s">
        <v>38</v>
      </c>
      <c r="B6" s="171">
        <v>10</v>
      </c>
      <c r="C6" s="172">
        <v>1.51</v>
      </c>
      <c r="D6" s="58">
        <f t="shared" si="0"/>
        <v>-1.51</v>
      </c>
      <c r="E6" s="172">
        <v>1.31</v>
      </c>
      <c r="F6" s="58">
        <f t="shared" si="1"/>
        <v>-1.31</v>
      </c>
      <c r="G6" s="172">
        <v>0.69</v>
      </c>
      <c r="H6" s="58">
        <f t="shared" si="2"/>
        <v>-0.69</v>
      </c>
      <c r="I6" s="58">
        <f t="shared" ref="I6:I53" si="3">IF(F6=0,"",(E6-E5)/(B6-B5)*100)</f>
        <v>0.80000000000000071</v>
      </c>
    </row>
    <row r="7" spans="1:15">
      <c r="A7" s="34" t="s">
        <v>39</v>
      </c>
      <c r="B7" s="171">
        <v>15</v>
      </c>
      <c r="C7" s="172">
        <v>1.65</v>
      </c>
      <c r="D7" s="58">
        <f t="shared" si="0"/>
        <v>-1.65</v>
      </c>
      <c r="E7" s="172">
        <v>1.3</v>
      </c>
      <c r="F7" s="58">
        <f t="shared" si="1"/>
        <v>-1.3</v>
      </c>
      <c r="G7" s="172">
        <v>0.7</v>
      </c>
      <c r="H7" s="58">
        <f t="shared" si="2"/>
        <v>-0.7</v>
      </c>
      <c r="I7" s="58">
        <f t="shared" si="3"/>
        <v>-0.20000000000000018</v>
      </c>
    </row>
    <row r="8" spans="1:15">
      <c r="A8" s="34" t="s">
        <v>40</v>
      </c>
      <c r="B8" s="171">
        <v>20</v>
      </c>
      <c r="C8" s="172">
        <v>1.71</v>
      </c>
      <c r="D8" s="58">
        <f t="shared" si="0"/>
        <v>-1.71</v>
      </c>
      <c r="E8" s="172">
        <v>1.31</v>
      </c>
      <c r="F8" s="58">
        <f t="shared" si="1"/>
        <v>-1.31</v>
      </c>
      <c r="G8" s="172">
        <v>0.69</v>
      </c>
      <c r="H8" s="58">
        <f t="shared" si="2"/>
        <v>-0.69</v>
      </c>
      <c r="I8" s="58">
        <f t="shared" si="3"/>
        <v>0.20000000000000018</v>
      </c>
    </row>
    <row r="9" spans="1:15">
      <c r="A9" s="34" t="s">
        <v>41</v>
      </c>
      <c r="B9" s="171">
        <v>25</v>
      </c>
      <c r="C9" s="172">
        <v>1.67</v>
      </c>
      <c r="D9" s="58">
        <f t="shared" si="0"/>
        <v>-1.67</v>
      </c>
      <c r="E9" s="172">
        <v>1.31</v>
      </c>
      <c r="F9" s="58">
        <f t="shared" si="1"/>
        <v>-1.31</v>
      </c>
      <c r="G9" s="172">
        <v>0.77</v>
      </c>
      <c r="H9" s="58">
        <f t="shared" si="2"/>
        <v>-0.77</v>
      </c>
      <c r="I9" s="58">
        <f t="shared" si="3"/>
        <v>0</v>
      </c>
    </row>
    <row r="10" spans="1:15">
      <c r="A10" s="34" t="s">
        <v>42</v>
      </c>
      <c r="B10" s="171">
        <v>30</v>
      </c>
      <c r="C10" s="172">
        <v>1.75</v>
      </c>
      <c r="D10" s="58">
        <f t="shared" si="0"/>
        <v>-1.75</v>
      </c>
      <c r="E10" s="172">
        <v>1.31</v>
      </c>
      <c r="F10" s="58">
        <f t="shared" si="1"/>
        <v>-1.31</v>
      </c>
      <c r="G10" s="172">
        <v>0.75</v>
      </c>
      <c r="H10" s="58">
        <f t="shared" si="2"/>
        <v>-0.75</v>
      </c>
      <c r="I10" s="58">
        <f t="shared" si="3"/>
        <v>0</v>
      </c>
    </row>
    <row r="11" spans="1:15">
      <c r="A11" s="34" t="s">
        <v>43</v>
      </c>
      <c r="B11" s="171">
        <v>35</v>
      </c>
      <c r="C11" s="172">
        <v>1.79</v>
      </c>
      <c r="D11" s="58">
        <f t="shared" si="0"/>
        <v>-1.79</v>
      </c>
      <c r="E11" s="172">
        <v>1.32</v>
      </c>
      <c r="F11" s="58">
        <f t="shared" si="1"/>
        <v>-1.32</v>
      </c>
      <c r="G11" s="172">
        <v>0.74</v>
      </c>
      <c r="H11" s="58">
        <f t="shared" si="2"/>
        <v>-0.74</v>
      </c>
      <c r="I11" s="58">
        <f t="shared" si="3"/>
        <v>0.20000000000000018</v>
      </c>
    </row>
    <row r="12" spans="1:15">
      <c r="A12" s="34" t="s">
        <v>44</v>
      </c>
      <c r="B12" s="171">
        <v>40</v>
      </c>
      <c r="C12" s="172">
        <v>1.57</v>
      </c>
      <c r="D12" s="58">
        <f t="shared" si="0"/>
        <v>-1.57</v>
      </c>
      <c r="E12" s="172">
        <v>1.37</v>
      </c>
      <c r="F12" s="58">
        <f t="shared" si="1"/>
        <v>-1.37</v>
      </c>
      <c r="G12" s="172">
        <v>0.79</v>
      </c>
      <c r="H12" s="58">
        <f t="shared" si="2"/>
        <v>-0.79</v>
      </c>
      <c r="I12" s="58">
        <f t="shared" si="3"/>
        <v>1.0000000000000009</v>
      </c>
    </row>
    <row r="13" spans="1:15">
      <c r="A13" s="34" t="s">
        <v>45</v>
      </c>
      <c r="B13" s="171">
        <v>45</v>
      </c>
      <c r="C13" s="172">
        <v>1.77</v>
      </c>
      <c r="D13" s="58">
        <f t="shared" si="0"/>
        <v>-1.77</v>
      </c>
      <c r="E13" s="172">
        <v>1.39</v>
      </c>
      <c r="F13" s="58">
        <f t="shared" si="1"/>
        <v>-1.39</v>
      </c>
      <c r="G13" s="172">
        <v>0.76</v>
      </c>
      <c r="H13" s="58">
        <f t="shared" si="2"/>
        <v>-0.76</v>
      </c>
      <c r="I13" s="58">
        <f t="shared" si="3"/>
        <v>0.39999999999999591</v>
      </c>
    </row>
    <row r="14" spans="1:15">
      <c r="A14" s="34" t="s">
        <v>46</v>
      </c>
      <c r="B14" s="171">
        <v>50</v>
      </c>
      <c r="C14" s="172">
        <v>1.86</v>
      </c>
      <c r="D14" s="58">
        <f t="shared" si="0"/>
        <v>-1.86</v>
      </c>
      <c r="E14" s="172">
        <v>1.32</v>
      </c>
      <c r="F14" s="58">
        <f t="shared" si="1"/>
        <v>-1.32</v>
      </c>
      <c r="G14" s="172">
        <v>0.84</v>
      </c>
      <c r="H14" s="58">
        <f t="shared" si="2"/>
        <v>-0.84</v>
      </c>
      <c r="I14" s="58">
        <f t="shared" si="3"/>
        <v>-1.3999999999999968</v>
      </c>
    </row>
    <row r="15" spans="1:15">
      <c r="A15" s="34" t="s">
        <v>47</v>
      </c>
      <c r="B15" s="171">
        <v>60</v>
      </c>
      <c r="C15" s="172">
        <v>2.1800000000000002</v>
      </c>
      <c r="D15" s="58">
        <f t="shared" si="0"/>
        <v>-2.1800000000000002</v>
      </c>
      <c r="E15" s="172">
        <v>1.32</v>
      </c>
      <c r="F15" s="58">
        <f t="shared" si="1"/>
        <v>-1.32</v>
      </c>
      <c r="G15" s="172">
        <v>0.83</v>
      </c>
      <c r="H15" s="58">
        <f t="shared" si="2"/>
        <v>-0.83</v>
      </c>
      <c r="I15" s="58">
        <f t="shared" si="3"/>
        <v>0</v>
      </c>
    </row>
    <row r="16" spans="1:15">
      <c r="A16" s="34" t="s">
        <v>48</v>
      </c>
      <c r="B16" s="171">
        <v>70</v>
      </c>
      <c r="C16" s="172">
        <v>1.89</v>
      </c>
      <c r="D16" s="58">
        <f t="shared" si="0"/>
        <v>-1.89</v>
      </c>
      <c r="E16" s="172">
        <v>1.32</v>
      </c>
      <c r="F16" s="58">
        <f t="shared" si="1"/>
        <v>-1.32</v>
      </c>
      <c r="G16" s="172">
        <v>0.84</v>
      </c>
      <c r="H16" s="58">
        <f t="shared" si="2"/>
        <v>-0.84</v>
      </c>
      <c r="I16" s="58">
        <f t="shared" si="3"/>
        <v>0</v>
      </c>
    </row>
    <row r="17" spans="1:9">
      <c r="A17" s="34" t="s">
        <v>49</v>
      </c>
      <c r="B17" s="171">
        <v>75</v>
      </c>
      <c r="C17" s="172">
        <v>1.65</v>
      </c>
      <c r="D17" s="58">
        <f t="shared" si="0"/>
        <v>-1.65</v>
      </c>
      <c r="E17" s="172">
        <v>1.47</v>
      </c>
      <c r="F17" s="58">
        <f t="shared" si="1"/>
        <v>-1.47</v>
      </c>
      <c r="G17" s="172">
        <v>0.87</v>
      </c>
      <c r="H17" s="58">
        <f t="shared" si="2"/>
        <v>-0.87</v>
      </c>
      <c r="I17" s="58">
        <f t="shared" si="3"/>
        <v>2.9999999999999982</v>
      </c>
    </row>
    <row r="18" spans="1:9">
      <c r="A18" s="34" t="s">
        <v>50</v>
      </c>
      <c r="B18" s="171">
        <v>90</v>
      </c>
      <c r="C18" s="172">
        <v>1.97</v>
      </c>
      <c r="D18" s="58">
        <f t="shared" si="0"/>
        <v>-1.97</v>
      </c>
      <c r="E18" s="172">
        <v>1.51</v>
      </c>
      <c r="F18" s="58">
        <f>E18*(-1)</f>
        <v>-1.51</v>
      </c>
      <c r="G18" s="172">
        <v>0.95</v>
      </c>
      <c r="H18" s="58">
        <f t="shared" si="2"/>
        <v>-0.95</v>
      </c>
      <c r="I18" s="58">
        <f t="shared" si="3"/>
        <v>0.26666666666666694</v>
      </c>
    </row>
    <row r="19" spans="1:9">
      <c r="A19" s="34" t="s">
        <v>51</v>
      </c>
      <c r="B19" s="171">
        <v>95</v>
      </c>
      <c r="C19" s="172">
        <v>1.89</v>
      </c>
      <c r="D19" s="58">
        <f t="shared" si="0"/>
        <v>-1.89</v>
      </c>
      <c r="E19" s="172">
        <v>1.51</v>
      </c>
      <c r="F19" s="58">
        <f t="shared" si="1"/>
        <v>-1.51</v>
      </c>
      <c r="G19" s="172">
        <v>0.91</v>
      </c>
      <c r="H19" s="58">
        <f t="shared" si="2"/>
        <v>-0.91</v>
      </c>
      <c r="I19" s="58">
        <f t="shared" si="3"/>
        <v>0</v>
      </c>
    </row>
    <row r="20" spans="1:9">
      <c r="A20" s="34" t="s">
        <v>52</v>
      </c>
      <c r="B20" s="171">
        <v>100</v>
      </c>
      <c r="C20" s="172">
        <v>1.83</v>
      </c>
      <c r="D20" s="58">
        <f t="shared" si="0"/>
        <v>-1.83</v>
      </c>
      <c r="E20" s="172">
        <v>1.53</v>
      </c>
      <c r="F20" s="58">
        <f t="shared" si="1"/>
        <v>-1.53</v>
      </c>
      <c r="G20" s="172">
        <v>0.96</v>
      </c>
      <c r="H20" s="58">
        <f t="shared" si="2"/>
        <v>-0.96</v>
      </c>
      <c r="I20" s="58">
        <f t="shared" si="3"/>
        <v>0.40000000000000036</v>
      </c>
    </row>
    <row r="21" spans="1:9">
      <c r="A21" s="34" t="s">
        <v>53</v>
      </c>
      <c r="B21" s="171">
        <v>110</v>
      </c>
      <c r="C21" s="172">
        <v>1.86</v>
      </c>
      <c r="D21" s="58">
        <f t="shared" si="0"/>
        <v>-1.86</v>
      </c>
      <c r="E21" s="172">
        <v>1.53</v>
      </c>
      <c r="F21" s="58">
        <f t="shared" si="1"/>
        <v>-1.53</v>
      </c>
      <c r="G21" s="172">
        <v>0.97</v>
      </c>
      <c r="H21" s="58">
        <f t="shared" si="2"/>
        <v>-0.97</v>
      </c>
      <c r="I21" s="58">
        <f t="shared" si="3"/>
        <v>0</v>
      </c>
    </row>
    <row r="22" spans="1:9">
      <c r="A22" s="34" t="s">
        <v>54</v>
      </c>
      <c r="B22" s="171">
        <v>130</v>
      </c>
      <c r="C22" s="172">
        <v>1.72</v>
      </c>
      <c r="D22" s="58">
        <f t="shared" si="0"/>
        <v>-1.72</v>
      </c>
      <c r="E22" s="172">
        <v>1.48</v>
      </c>
      <c r="F22" s="58">
        <f t="shared" si="1"/>
        <v>-1.48</v>
      </c>
      <c r="G22" s="172">
        <v>0.97</v>
      </c>
      <c r="H22" s="58">
        <f t="shared" si="2"/>
        <v>-0.97</v>
      </c>
      <c r="I22" s="58">
        <f t="shared" si="3"/>
        <v>-0.25000000000000022</v>
      </c>
    </row>
    <row r="23" spans="1:9">
      <c r="A23" s="34" t="s">
        <v>55</v>
      </c>
      <c r="B23" s="171">
        <v>140</v>
      </c>
      <c r="C23" s="172">
        <v>1.95</v>
      </c>
      <c r="D23" s="58">
        <f t="shared" si="0"/>
        <v>-1.95</v>
      </c>
      <c r="E23" s="172">
        <v>1.62</v>
      </c>
      <c r="F23" s="58">
        <f t="shared" si="1"/>
        <v>-1.62</v>
      </c>
      <c r="G23" s="172">
        <v>1.1200000000000001</v>
      </c>
      <c r="H23" s="58">
        <f t="shared" si="2"/>
        <v>-1.1200000000000001</v>
      </c>
      <c r="I23" s="58">
        <f t="shared" si="3"/>
        <v>1.4000000000000012</v>
      </c>
    </row>
    <row r="24" spans="1:9">
      <c r="A24" s="34" t="s">
        <v>72</v>
      </c>
      <c r="B24" s="171">
        <v>150</v>
      </c>
      <c r="C24" s="172">
        <v>2.2200000000000002</v>
      </c>
      <c r="D24" s="58">
        <f t="shared" si="0"/>
        <v>-2.2200000000000002</v>
      </c>
      <c r="E24" s="172">
        <v>1.58</v>
      </c>
      <c r="F24" s="58">
        <f t="shared" si="1"/>
        <v>-1.58</v>
      </c>
      <c r="G24" s="172">
        <v>1.3</v>
      </c>
      <c r="H24" s="58">
        <f t="shared" si="2"/>
        <v>-1.3</v>
      </c>
      <c r="I24" s="58">
        <f t="shared" si="3"/>
        <v>-0.40000000000000036</v>
      </c>
    </row>
    <row r="25" spans="1:9">
      <c r="A25" s="34" t="s">
        <v>73</v>
      </c>
      <c r="B25" s="171">
        <v>160</v>
      </c>
      <c r="C25" s="172">
        <v>2.0499999999999998</v>
      </c>
      <c r="D25" s="58">
        <f t="shared" si="0"/>
        <v>-2.0499999999999998</v>
      </c>
      <c r="E25" s="172">
        <v>1.65</v>
      </c>
      <c r="F25" s="58">
        <f t="shared" si="1"/>
        <v>-1.65</v>
      </c>
      <c r="G25" s="172">
        <v>1.1200000000000001</v>
      </c>
      <c r="H25" s="58">
        <f t="shared" si="2"/>
        <v>-1.1200000000000001</v>
      </c>
      <c r="I25" s="58">
        <f t="shared" si="3"/>
        <v>0.6999999999999984</v>
      </c>
    </row>
    <row r="26" spans="1:9">
      <c r="A26" s="34" t="s">
        <v>74</v>
      </c>
      <c r="B26" s="171">
        <v>170</v>
      </c>
      <c r="C26" s="172">
        <v>2.11</v>
      </c>
      <c r="D26" s="58">
        <f t="shared" si="0"/>
        <v>-2.11</v>
      </c>
      <c r="E26" s="172">
        <v>1.58</v>
      </c>
      <c r="F26" s="58">
        <f t="shared" si="1"/>
        <v>-1.58</v>
      </c>
      <c r="G26" s="172">
        <v>1.25</v>
      </c>
      <c r="H26" s="58">
        <f t="shared" si="2"/>
        <v>-1.25</v>
      </c>
      <c r="I26" s="58">
        <f t="shared" si="3"/>
        <v>-0.6999999999999984</v>
      </c>
    </row>
    <row r="27" spans="1:9">
      <c r="A27" s="34" t="s">
        <v>75</v>
      </c>
      <c r="B27" s="171">
        <v>180</v>
      </c>
      <c r="C27" s="172">
        <v>1.57</v>
      </c>
      <c r="D27" s="58">
        <f t="shared" si="0"/>
        <v>-1.57</v>
      </c>
      <c r="E27" s="172">
        <v>1.1499999999999999</v>
      </c>
      <c r="F27" s="58">
        <f t="shared" si="1"/>
        <v>-1.1499999999999999</v>
      </c>
      <c r="G27" s="172">
        <v>1.1499999999999999</v>
      </c>
      <c r="H27" s="58">
        <f t="shared" si="2"/>
        <v>-1.1499999999999999</v>
      </c>
      <c r="I27" s="58">
        <f t="shared" si="3"/>
        <v>-4.3000000000000016</v>
      </c>
    </row>
    <row r="28" spans="1:9">
      <c r="A28" s="34" t="s">
        <v>76</v>
      </c>
      <c r="B28" s="171">
        <v>190</v>
      </c>
      <c r="C28" s="172">
        <v>2.09</v>
      </c>
      <c r="D28" s="58">
        <f t="shared" si="0"/>
        <v>-2.09</v>
      </c>
      <c r="E28" s="172">
        <v>1.71</v>
      </c>
      <c r="F28" s="58">
        <f t="shared" si="1"/>
        <v>-1.71</v>
      </c>
      <c r="G28" s="172">
        <v>1.21</v>
      </c>
      <c r="H28" s="58">
        <f t="shared" si="2"/>
        <v>-1.21</v>
      </c>
      <c r="I28" s="58">
        <f t="shared" si="3"/>
        <v>5.6000000000000005</v>
      </c>
    </row>
    <row r="29" spans="1:9">
      <c r="A29" s="34" t="s">
        <v>77</v>
      </c>
      <c r="B29" s="171">
        <v>210</v>
      </c>
      <c r="C29" s="172">
        <v>2.14</v>
      </c>
      <c r="D29" s="58">
        <f t="shared" si="0"/>
        <v>-2.14</v>
      </c>
      <c r="E29" s="172">
        <v>1.74</v>
      </c>
      <c r="F29" s="58">
        <f t="shared" si="1"/>
        <v>-1.74</v>
      </c>
      <c r="G29" s="172">
        <v>1.19</v>
      </c>
      <c r="H29" s="58">
        <f t="shared" si="2"/>
        <v>-1.19</v>
      </c>
      <c r="I29" s="58">
        <f t="shared" si="3"/>
        <v>0.15000000000000013</v>
      </c>
    </row>
    <row r="30" spans="1:9">
      <c r="A30" s="34" t="s">
        <v>78</v>
      </c>
      <c r="B30" s="171">
        <v>220</v>
      </c>
      <c r="C30" s="172">
        <v>2.08</v>
      </c>
      <c r="D30" s="58">
        <f t="shared" si="0"/>
        <v>-2.08</v>
      </c>
      <c r="E30" s="172">
        <v>1.8</v>
      </c>
      <c r="F30" s="58">
        <f t="shared" si="1"/>
        <v>-1.8</v>
      </c>
      <c r="G30" s="172">
        <v>1.65</v>
      </c>
      <c r="H30" s="58">
        <f t="shared" si="2"/>
        <v>-1.65</v>
      </c>
      <c r="I30" s="58">
        <f t="shared" si="3"/>
        <v>0.60000000000000053</v>
      </c>
    </row>
    <row r="31" spans="1:9">
      <c r="A31" s="34" t="s">
        <v>79</v>
      </c>
      <c r="B31" s="171">
        <v>230</v>
      </c>
      <c r="C31" s="172">
        <v>2.11</v>
      </c>
      <c r="D31" s="58">
        <f t="shared" si="0"/>
        <v>-2.11</v>
      </c>
      <c r="E31" s="172">
        <v>1.89</v>
      </c>
      <c r="F31" s="58">
        <f t="shared" si="1"/>
        <v>-1.89</v>
      </c>
      <c r="G31" s="172">
        <v>1.44</v>
      </c>
      <c r="H31" s="58">
        <f t="shared" si="2"/>
        <v>-1.44</v>
      </c>
      <c r="I31" s="58">
        <f t="shared" si="3"/>
        <v>0.89999999999999858</v>
      </c>
    </row>
    <row r="32" spans="1:9">
      <c r="A32" s="34" t="s">
        <v>80</v>
      </c>
      <c r="B32" s="171">
        <v>250</v>
      </c>
      <c r="C32" s="172">
        <v>1.84</v>
      </c>
      <c r="D32" s="58">
        <f t="shared" si="0"/>
        <v>-1.84</v>
      </c>
      <c r="E32" s="172">
        <v>1.4</v>
      </c>
      <c r="F32" s="58">
        <f t="shared" si="1"/>
        <v>-1.4</v>
      </c>
      <c r="G32" s="172">
        <v>0.87</v>
      </c>
      <c r="H32" s="58">
        <f t="shared" si="2"/>
        <v>-0.87</v>
      </c>
      <c r="I32" s="58">
        <f t="shared" si="3"/>
        <v>-2.4500000000000002</v>
      </c>
    </row>
    <row r="33" spans="1:9">
      <c r="A33" s="34" t="s">
        <v>81</v>
      </c>
      <c r="B33" s="171">
        <v>260</v>
      </c>
      <c r="C33" s="172">
        <v>1.87</v>
      </c>
      <c r="D33" s="58">
        <f t="shared" si="0"/>
        <v>-1.87</v>
      </c>
      <c r="E33" s="172">
        <v>1.51</v>
      </c>
      <c r="F33" s="58">
        <f t="shared" si="1"/>
        <v>-1.51</v>
      </c>
      <c r="G33" s="172">
        <v>0.99</v>
      </c>
      <c r="H33" s="58">
        <f t="shared" si="2"/>
        <v>-0.99</v>
      </c>
      <c r="I33" s="58">
        <f t="shared" si="3"/>
        <v>1.100000000000001</v>
      </c>
    </row>
    <row r="34" spans="1:9">
      <c r="A34" s="34" t="s">
        <v>82</v>
      </c>
      <c r="B34" s="171">
        <v>270</v>
      </c>
      <c r="C34" s="172">
        <v>1.89</v>
      </c>
      <c r="D34" s="58">
        <f t="shared" si="0"/>
        <v>-1.89</v>
      </c>
      <c r="E34" s="172">
        <v>1.59</v>
      </c>
      <c r="F34" s="58">
        <f t="shared" si="1"/>
        <v>-1.59</v>
      </c>
      <c r="G34" s="172">
        <v>1.01</v>
      </c>
      <c r="H34" s="58">
        <f t="shared" si="2"/>
        <v>-1.01</v>
      </c>
      <c r="I34" s="58">
        <f t="shared" si="3"/>
        <v>0.80000000000000071</v>
      </c>
    </row>
    <row r="35" spans="1:9">
      <c r="A35" s="34" t="s">
        <v>83</v>
      </c>
      <c r="B35" s="171">
        <v>280</v>
      </c>
      <c r="C35" s="172">
        <v>2.13</v>
      </c>
      <c r="D35" s="58">
        <f t="shared" si="0"/>
        <v>-2.13</v>
      </c>
      <c r="E35" s="172">
        <v>1.78</v>
      </c>
      <c r="F35" s="58">
        <f t="shared" si="1"/>
        <v>-1.78</v>
      </c>
      <c r="G35" s="172">
        <v>1</v>
      </c>
      <c r="H35" s="58">
        <f t="shared" si="2"/>
        <v>-1</v>
      </c>
      <c r="I35" s="58">
        <f t="shared" si="3"/>
        <v>1.8999999999999997</v>
      </c>
    </row>
    <row r="36" spans="1:9">
      <c r="A36" s="34" t="s">
        <v>84</v>
      </c>
      <c r="B36" s="171">
        <v>297</v>
      </c>
      <c r="C36" s="172">
        <v>2.0499999999999998</v>
      </c>
      <c r="D36" s="58">
        <f t="shared" si="0"/>
        <v>-2.0499999999999998</v>
      </c>
      <c r="E36" s="172">
        <v>1.83</v>
      </c>
      <c r="F36" s="58">
        <f t="shared" si="1"/>
        <v>-1.83</v>
      </c>
      <c r="G36" s="172">
        <v>1.34</v>
      </c>
      <c r="H36" s="58">
        <f t="shared" si="2"/>
        <v>-1.34</v>
      </c>
      <c r="I36" s="58">
        <f t="shared" si="3"/>
        <v>0.29411764705882376</v>
      </c>
    </row>
    <row r="37" spans="1:9">
      <c r="A37" s="34" t="s">
        <v>85</v>
      </c>
      <c r="B37" s="171">
        <v>300</v>
      </c>
      <c r="C37" s="172">
        <v>2.13</v>
      </c>
      <c r="D37" s="58">
        <f t="shared" si="0"/>
        <v>-2.13</v>
      </c>
      <c r="E37" s="172">
        <v>1.83</v>
      </c>
      <c r="F37" s="58">
        <f t="shared" si="1"/>
        <v>-1.83</v>
      </c>
      <c r="G37" s="172"/>
      <c r="H37" s="58">
        <f t="shared" si="2"/>
        <v>0</v>
      </c>
      <c r="I37" s="58">
        <f t="shared" si="3"/>
        <v>0</v>
      </c>
    </row>
    <row r="38" spans="1:9">
      <c r="A38" s="34" t="s">
        <v>86</v>
      </c>
      <c r="B38" s="171"/>
      <c r="C38" s="172"/>
      <c r="D38" s="58">
        <f t="shared" si="0"/>
        <v>0</v>
      </c>
      <c r="E38" s="172"/>
      <c r="F38" s="58">
        <f t="shared" si="1"/>
        <v>0</v>
      </c>
      <c r="G38" s="172"/>
      <c r="H38" s="58">
        <f t="shared" si="2"/>
        <v>0</v>
      </c>
      <c r="I38" s="58" t="str">
        <f t="shared" si="3"/>
        <v/>
      </c>
    </row>
    <row r="39" spans="1:9">
      <c r="A39" s="34" t="s">
        <v>87</v>
      </c>
      <c r="B39" s="171"/>
      <c r="C39" s="172"/>
      <c r="D39" s="58">
        <f t="shared" si="0"/>
        <v>0</v>
      </c>
      <c r="E39" s="172"/>
      <c r="F39" s="58">
        <f t="shared" si="1"/>
        <v>0</v>
      </c>
      <c r="G39" s="172"/>
      <c r="H39" s="58">
        <f t="shared" si="2"/>
        <v>0</v>
      </c>
      <c r="I39" s="58" t="str">
        <f t="shared" si="3"/>
        <v/>
      </c>
    </row>
    <row r="40" spans="1:9">
      <c r="A40" s="34" t="s">
        <v>88</v>
      </c>
      <c r="B40" s="171"/>
      <c r="C40" s="172"/>
      <c r="D40" s="58">
        <f t="shared" si="0"/>
        <v>0</v>
      </c>
      <c r="E40" s="172"/>
      <c r="F40" s="58">
        <f t="shared" si="1"/>
        <v>0</v>
      </c>
      <c r="G40" s="172"/>
      <c r="H40" s="58">
        <f t="shared" si="2"/>
        <v>0</v>
      </c>
      <c r="I40" s="58" t="str">
        <f t="shared" si="3"/>
        <v/>
      </c>
    </row>
    <row r="41" spans="1:9">
      <c r="A41" s="34" t="s">
        <v>89</v>
      </c>
      <c r="B41" s="171"/>
      <c r="C41" s="172"/>
      <c r="D41" s="58">
        <f t="shared" si="0"/>
        <v>0</v>
      </c>
      <c r="E41" s="172"/>
      <c r="F41" s="58">
        <f t="shared" si="1"/>
        <v>0</v>
      </c>
      <c r="G41" s="172"/>
      <c r="H41" s="58">
        <f t="shared" si="2"/>
        <v>0</v>
      </c>
      <c r="I41" s="58" t="str">
        <f t="shared" si="3"/>
        <v/>
      </c>
    </row>
    <row r="42" spans="1:9">
      <c r="A42" s="34" t="s">
        <v>90</v>
      </c>
      <c r="B42" s="171"/>
      <c r="C42" s="172"/>
      <c r="D42" s="58">
        <f t="shared" si="0"/>
        <v>0</v>
      </c>
      <c r="E42" s="172"/>
      <c r="F42" s="58">
        <f t="shared" si="1"/>
        <v>0</v>
      </c>
      <c r="G42" s="172"/>
      <c r="H42" s="58">
        <f t="shared" si="2"/>
        <v>0</v>
      </c>
      <c r="I42" s="58" t="str">
        <f t="shared" si="3"/>
        <v/>
      </c>
    </row>
    <row r="43" spans="1:9">
      <c r="A43" s="34" t="s">
        <v>91</v>
      </c>
      <c r="B43" s="171"/>
      <c r="C43" s="172"/>
      <c r="D43" s="58">
        <f t="shared" si="0"/>
        <v>0</v>
      </c>
      <c r="E43" s="172"/>
      <c r="F43" s="58">
        <f t="shared" si="1"/>
        <v>0</v>
      </c>
      <c r="G43" s="172"/>
      <c r="H43" s="58">
        <f t="shared" si="2"/>
        <v>0</v>
      </c>
      <c r="I43" s="58" t="str">
        <f t="shared" si="3"/>
        <v/>
      </c>
    </row>
    <row r="44" spans="1:9">
      <c r="A44" s="34" t="s">
        <v>92</v>
      </c>
      <c r="B44" s="171"/>
      <c r="C44" s="172"/>
      <c r="D44" s="58">
        <f t="shared" si="0"/>
        <v>0</v>
      </c>
      <c r="E44" s="172"/>
      <c r="F44" s="58">
        <f t="shared" si="1"/>
        <v>0</v>
      </c>
      <c r="G44" s="172"/>
      <c r="H44" s="58">
        <f t="shared" si="2"/>
        <v>0</v>
      </c>
      <c r="I44" s="58" t="str">
        <f t="shared" si="3"/>
        <v/>
      </c>
    </row>
    <row r="45" spans="1:9">
      <c r="A45" s="34" t="s">
        <v>93</v>
      </c>
      <c r="B45" s="171"/>
      <c r="C45" s="172"/>
      <c r="D45" s="58">
        <f t="shared" si="0"/>
        <v>0</v>
      </c>
      <c r="E45" s="172"/>
      <c r="F45" s="58">
        <f t="shared" si="1"/>
        <v>0</v>
      </c>
      <c r="G45" s="172"/>
      <c r="H45" s="58">
        <f t="shared" si="2"/>
        <v>0</v>
      </c>
      <c r="I45" s="58" t="str">
        <f t="shared" si="3"/>
        <v/>
      </c>
    </row>
    <row r="46" spans="1:9">
      <c r="A46" s="34" t="s">
        <v>94</v>
      </c>
      <c r="B46" s="171"/>
      <c r="C46" s="172"/>
      <c r="D46" s="58">
        <f t="shared" si="0"/>
        <v>0</v>
      </c>
      <c r="E46" s="172"/>
      <c r="F46" s="58">
        <f t="shared" si="1"/>
        <v>0</v>
      </c>
      <c r="G46" s="172"/>
      <c r="H46" s="58">
        <f t="shared" si="2"/>
        <v>0</v>
      </c>
      <c r="I46" s="58" t="str">
        <f t="shared" si="3"/>
        <v/>
      </c>
    </row>
    <row r="47" spans="1:9">
      <c r="A47" s="34" t="s">
        <v>95</v>
      </c>
      <c r="B47" s="171"/>
      <c r="C47" s="172"/>
      <c r="D47" s="58">
        <f t="shared" si="0"/>
        <v>0</v>
      </c>
      <c r="E47" s="172"/>
      <c r="F47" s="58">
        <f t="shared" si="1"/>
        <v>0</v>
      </c>
      <c r="G47" s="172"/>
      <c r="H47" s="58">
        <f t="shared" si="2"/>
        <v>0</v>
      </c>
      <c r="I47" s="58" t="str">
        <f t="shared" si="3"/>
        <v/>
      </c>
    </row>
    <row r="48" spans="1:9">
      <c r="A48" s="34" t="s">
        <v>96</v>
      </c>
      <c r="B48" s="171"/>
      <c r="C48" s="172"/>
      <c r="D48" s="58">
        <f t="shared" si="0"/>
        <v>0</v>
      </c>
      <c r="E48" s="172"/>
      <c r="F48" s="58">
        <f t="shared" si="1"/>
        <v>0</v>
      </c>
      <c r="G48" s="172"/>
      <c r="H48" s="58">
        <f t="shared" si="2"/>
        <v>0</v>
      </c>
      <c r="I48" s="58" t="str">
        <f t="shared" si="3"/>
        <v/>
      </c>
    </row>
    <row r="49" spans="1:9">
      <c r="A49" s="34" t="s">
        <v>97</v>
      </c>
      <c r="B49" s="171"/>
      <c r="C49" s="172"/>
      <c r="D49" s="58">
        <f t="shared" si="0"/>
        <v>0</v>
      </c>
      <c r="E49" s="172"/>
      <c r="F49" s="58">
        <f t="shared" si="1"/>
        <v>0</v>
      </c>
      <c r="G49" s="172"/>
      <c r="H49" s="58">
        <f t="shared" si="2"/>
        <v>0</v>
      </c>
      <c r="I49" s="58" t="str">
        <f t="shared" si="3"/>
        <v/>
      </c>
    </row>
    <row r="50" spans="1:9">
      <c r="A50" s="34" t="s">
        <v>98</v>
      </c>
      <c r="B50" s="171"/>
      <c r="C50" s="172"/>
      <c r="D50" s="58">
        <f t="shared" si="0"/>
        <v>0</v>
      </c>
      <c r="E50" s="172"/>
      <c r="F50" s="58">
        <f t="shared" si="1"/>
        <v>0</v>
      </c>
      <c r="G50" s="172"/>
      <c r="H50" s="58">
        <f t="shared" si="2"/>
        <v>0</v>
      </c>
      <c r="I50" s="58" t="str">
        <f t="shared" si="3"/>
        <v/>
      </c>
    </row>
    <row r="51" spans="1:9">
      <c r="A51" s="34" t="s">
        <v>99</v>
      </c>
      <c r="B51" s="171"/>
      <c r="C51" s="172"/>
      <c r="D51" s="58">
        <f t="shared" si="0"/>
        <v>0</v>
      </c>
      <c r="E51" s="172"/>
      <c r="F51" s="58">
        <f t="shared" si="1"/>
        <v>0</v>
      </c>
      <c r="G51" s="172"/>
      <c r="H51" s="58">
        <f t="shared" si="2"/>
        <v>0</v>
      </c>
      <c r="I51" s="58" t="str">
        <f t="shared" si="3"/>
        <v/>
      </c>
    </row>
    <row r="52" spans="1:9">
      <c r="A52" s="34" t="s">
        <v>100</v>
      </c>
      <c r="B52" s="171"/>
      <c r="C52" s="172"/>
      <c r="D52" s="58">
        <f t="shared" si="0"/>
        <v>0</v>
      </c>
      <c r="E52" s="172"/>
      <c r="F52" s="58">
        <f t="shared" si="1"/>
        <v>0</v>
      </c>
      <c r="G52" s="172"/>
      <c r="H52" s="58">
        <f t="shared" si="2"/>
        <v>0</v>
      </c>
      <c r="I52" s="58" t="str">
        <f t="shared" si="3"/>
        <v/>
      </c>
    </row>
    <row r="53" spans="1:9">
      <c r="A53" s="34" t="s">
        <v>101</v>
      </c>
      <c r="B53" s="171"/>
      <c r="C53" s="172"/>
      <c r="D53" s="58">
        <f t="shared" si="0"/>
        <v>0</v>
      </c>
      <c r="E53" s="172"/>
      <c r="F53" s="58">
        <f t="shared" si="1"/>
        <v>0</v>
      </c>
      <c r="G53" s="172"/>
      <c r="H53" s="58">
        <f t="shared" si="2"/>
        <v>0</v>
      </c>
      <c r="I53" s="58" t="str">
        <f t="shared" si="3"/>
        <v/>
      </c>
    </row>
  </sheetData>
  <sheetProtection password="CD42" sheet="1" objects="1" scenarios="1"/>
  <mergeCells count="2">
    <mergeCell ref="A1:I2"/>
    <mergeCell ref="K1:N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9</vt:i4>
      </vt:variant>
    </vt:vector>
  </HeadingPairs>
  <TitlesOfParts>
    <vt:vector size="31" baseType="lpstr">
      <vt:lpstr>Explicatif</vt:lpstr>
      <vt:lpstr>Récapitulatif</vt:lpstr>
      <vt:lpstr>Données de suivis</vt:lpstr>
      <vt:lpstr>Profils en travers Graphique Ei</vt:lpstr>
      <vt:lpstr>Profils en travers Graphiqu N1</vt:lpstr>
      <vt:lpstr>Profils en travers Graphiqu N2</vt:lpstr>
      <vt:lpstr>Profils en travers Graphiqu N3</vt:lpstr>
      <vt:lpstr>Bande riveraine récap</vt:lpstr>
      <vt:lpstr>Profil long Graphique Ei</vt:lpstr>
      <vt:lpstr>Profil long Graphique N1</vt:lpstr>
      <vt:lpstr>Profil long Graphique N2</vt:lpstr>
      <vt:lpstr>Profil long Graphique N3</vt:lpstr>
      <vt:lpstr>Wolman Graphique Ei</vt:lpstr>
      <vt:lpstr>Wolman Graphique N1</vt:lpstr>
      <vt:lpstr>Wolman Graphique N2</vt:lpstr>
      <vt:lpstr>Wolman Graphique N3</vt:lpstr>
      <vt:lpstr>Profils en travers terrain</vt:lpstr>
      <vt:lpstr>Bande riveraine terrain</vt:lpstr>
      <vt:lpstr>Profil en long Fiche terrain</vt:lpstr>
      <vt:lpstr>Carto + granulo + colm faciès </vt:lpstr>
      <vt:lpstr>Wolman terrain</vt:lpstr>
      <vt:lpstr>NE PAS SUPPRIMER</vt:lpstr>
      <vt:lpstr>Oui_Non</vt:lpstr>
      <vt:lpstr>'Bande riveraine récap'!Zone_d_impression</vt:lpstr>
      <vt:lpstr>'Bande riveraine terrain'!Zone_d_impression</vt:lpstr>
      <vt:lpstr>'Carto + granulo + colm faciès '!Zone_d_impression</vt:lpstr>
      <vt:lpstr>'Données de suivis'!Zone_d_impression</vt:lpstr>
      <vt:lpstr>Explicatif!Zone_d_impression</vt:lpstr>
      <vt:lpstr>'Profil en long Fiche terrain'!Zone_d_impression</vt:lpstr>
      <vt:lpstr>'Profils en travers terrain'!Zone_d_impression</vt:lpstr>
      <vt:lpstr>'Wolman terrain'!Zone_d_impression</vt:lpstr>
    </vt:vector>
  </TitlesOfParts>
  <Company>Onema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 Alexandra</dc:creator>
  <cp:lastModifiedBy>ALARY Sandrine</cp:lastModifiedBy>
  <cp:lastPrinted>2019-02-08T14:41:28Z</cp:lastPrinted>
  <dcterms:created xsi:type="dcterms:W3CDTF">2017-02-22T07:57:32Z</dcterms:created>
  <dcterms:modified xsi:type="dcterms:W3CDTF">2019-04-03T14:50:47Z</dcterms:modified>
</cp:coreProperties>
</file>